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drawings/drawing40.xml" ContentType="application/vnd.openxmlformats-officedocument.drawing+xml"/>
  <Override PartName="/xl/charts/chart36.xml" ContentType="application/vnd.openxmlformats-officedocument.drawingml.chart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theme/themeOverride1.xml" ContentType="application/vnd.openxmlformats-officedocument.themeOverride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theme/themeOverride2.xml" ContentType="application/vnd.openxmlformats-officedocument.themeOverride+xml"/>
  <Override PartName="/xl/charts/chart43.xml" ContentType="application/vnd.openxmlformats-officedocument.drawingml.chart+xml"/>
  <Override PartName="/xl/theme/themeOverride3.xml" ContentType="application/vnd.openxmlformats-officedocument.themeOverride+xml"/>
  <Override PartName="/xl/drawings/drawing48.xml" ContentType="application/vnd.openxmlformats-officedocument.drawing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drawings/drawing49.xml" ContentType="application/vnd.openxmlformats-officedocument.drawing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drawings/drawing50.xml" ContentType="application/vnd.openxmlformats-officedocument.drawing+xml"/>
  <Override PartName="/xl/charts/chart46.xml" ContentType="application/vnd.openxmlformats-officedocument.drawingml.chart+xml"/>
  <Override PartName="/xl/theme/themeOverride6.xml" ContentType="application/vnd.openxmlformats-officedocument.themeOverride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drawings/drawing52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charts/chart5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4.xml" ContentType="application/vnd.openxmlformats-officedocument.drawing+xml"/>
  <Override PartName="/xl/charts/chart51.xml" ContentType="application/vnd.openxmlformats-officedocument.drawingml.chart+xml"/>
  <Override PartName="/xl/drawings/drawing55.xml" ContentType="application/vnd.openxmlformats-officedocument.drawing+xml"/>
  <Override PartName="/xl/charts/chart52.xml" ContentType="application/vnd.openxmlformats-officedocument.drawingml.chart+xml"/>
  <Override PartName="/xl/drawings/drawing56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57.xml" ContentType="application/vnd.openxmlformats-officedocument.drawing+xml"/>
  <Override PartName="/xl/charts/chart55.xml" ContentType="application/vnd.openxmlformats-officedocument.drawingml.chart+xml"/>
  <Override PartName="/xl/drawings/drawing58.xml" ContentType="application/vnd.openxmlformats-officedocument.drawing+xml"/>
  <Override PartName="/xl/charts/chart56.xml" ContentType="application/vnd.openxmlformats-officedocument.drawingml.chart+xml"/>
  <Override PartName="/xl/drawings/drawing59.xml" ContentType="application/vnd.openxmlformats-officedocument.drawing+xml"/>
  <Override PartName="/xl/charts/chart57.xml" ContentType="application/vnd.openxmlformats-officedocument.drawingml.chart+xml"/>
  <Override PartName="/xl/drawings/drawing60.xml" ContentType="application/vnd.openxmlformats-officedocument.drawing+xml"/>
  <Override PartName="/xl/charts/chart58.xml" ContentType="application/vnd.openxmlformats-officedocument.drawingml.chart+xml"/>
  <Override PartName="/xl/drawings/drawing61.xml" ContentType="application/vnd.openxmlformats-officedocument.drawing+xml"/>
  <Override PartName="/xl/charts/chart59.xml" ContentType="application/vnd.openxmlformats-officedocument.drawingml.chart+xml"/>
  <Override PartName="/xl/drawings/drawing62.xml" ContentType="application/vnd.openxmlformats-officedocument.drawing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stats\SD5\publishing\26 September 2019\Well-being of Wales\"/>
    </mc:Choice>
  </mc:AlternateContent>
  <bookViews>
    <workbookView xWindow="14685" yWindow="45" windowWidth="13920" windowHeight="11010" tabRatio="891"/>
  </bookViews>
  <sheets>
    <sheet name="Contents and Links" sheetId="1" r:id="rId1"/>
    <sheet name="Cymru Lewyrchus" sheetId="2" r:id="rId2"/>
    <sheet name="Siart 1.01" sheetId="107" r:id="rId3"/>
    <sheet name="Siart 1.02" sheetId="169" r:id="rId4"/>
    <sheet name="Siart 1.03" sheetId="108" r:id="rId5"/>
    <sheet name="Siart 1.04" sheetId="109" r:id="rId6"/>
    <sheet name="Siart 1.05" sheetId="170" r:id="rId7"/>
    <sheet name="Siart 1.06" sheetId="111" r:id="rId8"/>
    <sheet name="Siart 1.07" sheetId="171" r:id="rId9"/>
    <sheet name="Siart 1.08" sheetId="203" r:id="rId10"/>
    <sheet name="Siart 1.09" sheetId="173" r:id="rId11"/>
    <sheet name="Siart 1.10" sheetId="162" r:id="rId12"/>
    <sheet name="Siart 1.11" sheetId="174" r:id="rId13"/>
    <sheet name="Siart 1.12" sheetId="115" r:id="rId14"/>
    <sheet name="Cymru Gydnerth" sheetId="4" r:id="rId15"/>
    <sheet name="Siart 2.01" sheetId="152" r:id="rId16"/>
    <sheet name="Siart 2.02" sheetId="161" r:id="rId17"/>
    <sheet name="Siart 2.03" sheetId="164" r:id="rId18"/>
    <sheet name="Siart 2.04" sheetId="165" r:id="rId19"/>
    <sheet name="Siart 2.05" sheetId="175" r:id="rId20"/>
    <sheet name="Siart 2.06" sheetId="156" r:id="rId21"/>
    <sheet name="Siart 2.07" sheetId="157" r:id="rId22"/>
    <sheet name="Cymru Iachach" sheetId="3" r:id="rId23"/>
    <sheet name="Siart 3.01" sheetId="176" r:id="rId24"/>
    <sheet name="Siart 3.02" sheetId="177" r:id="rId25"/>
    <sheet name="Siart 3.03" sheetId="143" r:id="rId26"/>
    <sheet name="Siart 3.04" sheetId="178" r:id="rId27"/>
    <sheet name="Siart 3.05" sheetId="151" r:id="rId28"/>
    <sheet name="Siart 3.06" sheetId="179" r:id="rId29"/>
    <sheet name="Siart 3.07" sheetId="180" r:id="rId30"/>
    <sheet name="Siart 3.08" sheetId="182" r:id="rId31"/>
    <sheet name="Siart 3.09" sheetId="148" r:id="rId32"/>
    <sheet name="Siart 3.10" sheetId="149" r:id="rId33"/>
    <sheet name="Siart 3.11" sheetId="150" r:id="rId34"/>
    <sheet name="Cymru sy'n Fwy Cyfartal" sheetId="6" r:id="rId35"/>
    <sheet name="Siart 4.01" sheetId="187" r:id="rId36"/>
    <sheet name="Siart 4.02" sheetId="188" r:id="rId37"/>
    <sheet name="Siart 4.03" sheetId="189" r:id="rId38"/>
    <sheet name="Siart 4.04" sheetId="190" r:id="rId39"/>
    <sheet name="Siart 4.05" sheetId="158" r:id="rId40"/>
    <sheet name="Siart 4.06" sheetId="159" r:id="rId41"/>
    <sheet name="Siart 4.07" sheetId="191" r:id="rId42"/>
    <sheet name="Siart 4.08" sheetId="135" r:id="rId43"/>
    <sheet name="Siart 4.09" sheetId="192" r:id="rId44"/>
    <sheet name="Siart 4.10" sheetId="134" r:id="rId45"/>
    <sheet name="Cymru o Gymunedau Cydlynus" sheetId="8" r:id="rId46"/>
    <sheet name="Siart 5.01" sheetId="193" r:id="rId47"/>
    <sheet name="Siart 5.02" sheetId="194" r:id="rId48"/>
    <sheet name="Siart 5.03" sheetId="122" r:id="rId49"/>
    <sheet name="Siart 5.04" sheetId="195" r:id="rId50"/>
    <sheet name="Siart 5.05" sheetId="196" r:id="rId51"/>
    <sheet name="Siart 5.06" sheetId="197" r:id="rId52"/>
    <sheet name="Siart 5.07" sheetId="160" r:id="rId53"/>
    <sheet name="Siart 5.08" sheetId="163" r:id="rId54"/>
    <sheet name="Cymru â Diwylliant Bywiog" sheetId="5" r:id="rId55"/>
    <sheet name="Siart 6.01" sheetId="138" r:id="rId56"/>
    <sheet name="Siart 6.02" sheetId="199" r:id="rId57"/>
    <sheet name="Siart 6.03" sheetId="200" r:id="rId58"/>
    <sheet name="Siart 6.04" sheetId="140" r:id="rId59"/>
    <sheet name="Siart 6.05" sheetId="201" r:id="rId60"/>
    <sheet name="Cymru sy'n Gyfrifol" sheetId="101" r:id="rId61"/>
    <sheet name="Siart 7.01" sheetId="202" r:id="rId62"/>
    <sheet name="Siart 7.02" sheetId="104" r:id="rId63"/>
    <sheet name="Siart 7.03" sheetId="102" r:id="rId64"/>
    <sheet name="Siart 7.04" sheetId="103" r:id="rId65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benywaidd" localSheetId="9">#REF!</definedName>
    <definedName name="benywaidd" localSheetId="61">#REF!</definedName>
    <definedName name="benywaidd">#REF!</definedName>
    <definedName name="female" localSheetId="3">#REF!</definedName>
    <definedName name="female" localSheetId="9">#REF!</definedName>
    <definedName name="female" localSheetId="10">#REF!</definedName>
    <definedName name="female" localSheetId="28">#REF!</definedName>
    <definedName name="female" localSheetId="29">#REF!</definedName>
    <definedName name="female" localSheetId="37">#REF!</definedName>
    <definedName name="female" localSheetId="43">#REF!</definedName>
    <definedName name="female" localSheetId="53">#REF!</definedName>
    <definedName name="female" localSheetId="55">#REF!</definedName>
    <definedName name="female" localSheetId="56">#REF!</definedName>
    <definedName name="female" localSheetId="58">#REF!</definedName>
    <definedName name="female" localSheetId="59">#REF!</definedName>
    <definedName name="female" localSheetId="61">#REF!</definedName>
    <definedName name="female">#REF!</definedName>
    <definedName name="female2" localSheetId="9">#REF!</definedName>
    <definedName name="female2" localSheetId="10">#REF!</definedName>
    <definedName name="female2" localSheetId="29">#REF!</definedName>
    <definedName name="female2" localSheetId="53">#REF!</definedName>
    <definedName name="female2" localSheetId="61">#REF!</definedName>
    <definedName name="female2">#REF!</definedName>
    <definedName name="male" localSheetId="3">#REF!</definedName>
    <definedName name="male" localSheetId="9">#REF!</definedName>
    <definedName name="male" localSheetId="10">#REF!</definedName>
    <definedName name="male" localSheetId="28">#REF!</definedName>
    <definedName name="male" localSheetId="29">#REF!</definedName>
    <definedName name="male" localSheetId="37">#REF!</definedName>
    <definedName name="male" localSheetId="43">#REF!</definedName>
    <definedName name="male" localSheetId="53">#REF!</definedName>
    <definedName name="male" localSheetId="55">#REF!</definedName>
    <definedName name="male" localSheetId="56">#REF!</definedName>
    <definedName name="male" localSheetId="58">#REF!</definedName>
    <definedName name="male" localSheetId="59">#REF!</definedName>
    <definedName name="male" localSheetId="61">#REF!</definedName>
    <definedName name="male">#REF!</definedName>
    <definedName name="Pawb" localSheetId="9">#REF!</definedName>
    <definedName name="Pawb" localSheetId="61">#REF!</definedName>
    <definedName name="Pawb">#REF!</definedName>
    <definedName name="people" localSheetId="3">[1]Tab10!#REF!</definedName>
    <definedName name="people" localSheetId="9">[1]Tab10!#REF!</definedName>
    <definedName name="people" localSheetId="10">[1]Tab10!#REF!</definedName>
    <definedName name="people" localSheetId="28">[1]Tab10!#REF!</definedName>
    <definedName name="people" localSheetId="29">[1]Tab10!#REF!</definedName>
    <definedName name="people" localSheetId="37">[1]Tab10!#REF!</definedName>
    <definedName name="people" localSheetId="43">[1]Tab10!#REF!</definedName>
    <definedName name="people" localSheetId="53">[1]Tab10!#REF!</definedName>
    <definedName name="people" localSheetId="55">[1]Tab10!#REF!</definedName>
    <definedName name="people" localSheetId="56">[1]Tab10!#REF!</definedName>
    <definedName name="people" localSheetId="58">[1]Tab10!#REF!</definedName>
    <definedName name="people" localSheetId="59">[1]Tab10!#REF!</definedName>
    <definedName name="people" localSheetId="61">[1]Tab10!#REF!</definedName>
    <definedName name="people">[1]Tab10!#REF!</definedName>
    <definedName name="S1ACP" localSheetId="3">[2]England!$C$347,[2]England!$E$347,[2]England!$G$347,[2]England!$I$347,[2]England!$K$347</definedName>
    <definedName name="S1ACP" localSheetId="6">[2]England!$C$347,[2]England!$E$347,[2]England!$G$347,[2]England!$I$347,[2]England!$K$347</definedName>
    <definedName name="S1ACP" localSheetId="8">[2]England!$C$347,[2]England!$E$347,[2]England!$G$347,[2]England!$I$347,[2]England!$K$347</definedName>
    <definedName name="S1ACP" localSheetId="10">[2]England!$C$347,[2]England!$E$347,[2]England!$G$347,[2]England!$I$347,[2]England!$K$347</definedName>
    <definedName name="S1ACP" localSheetId="12">[2]England!$C$347,[2]England!$E$347,[2]England!$G$347,[2]England!$I$347,[2]England!$K$347</definedName>
    <definedName name="S1ACP" localSheetId="19">[2]England!$C$347,[2]England!$E$347,[2]England!$G$347,[2]England!$I$347,[2]England!$K$347</definedName>
    <definedName name="S1ACP" localSheetId="23">[2]England!$C$347,[2]England!$E$347,[2]England!$G$347,[2]England!$I$347,[2]England!$K$347</definedName>
    <definedName name="S1ACP" localSheetId="24">[2]England!$C$347,[2]England!$E$347,[2]England!$G$347,[2]England!$I$347,[2]England!$K$347</definedName>
    <definedName name="S1ACP" localSheetId="26">[2]England!$C$347,[2]England!$E$347,[2]England!$G$347,[2]England!$I$347,[2]England!$K$347</definedName>
    <definedName name="S1ACP" localSheetId="28">[2]England!$C$347,[2]England!$E$347,[2]England!$G$347,[2]England!$I$347,[2]England!$K$347</definedName>
    <definedName name="S1ACP" localSheetId="29">[2]England!$C$347,[2]England!$E$347,[2]England!$G$347,[2]England!$I$347,[2]England!$K$347</definedName>
    <definedName name="S1ACP" localSheetId="30">[2]England!$C$347,[2]England!$E$347,[2]England!$G$347,[2]England!$I$347,[2]England!$K$347</definedName>
    <definedName name="S1ACP" localSheetId="41">[2]England!$C$347,[2]England!$E$347,[2]England!$G$347,[2]England!$I$347,[2]England!$K$347</definedName>
    <definedName name="S1ACP" localSheetId="43">[2]England!$C$347,[2]England!$E$347,[2]England!$G$347,[2]England!$I$347,[2]England!$K$347</definedName>
    <definedName name="S1ACP" localSheetId="59">[2]England!$C$347,[2]England!$E$347,[2]England!$G$347,[2]England!$I$347,[2]England!$K$347</definedName>
    <definedName name="S1ACP" localSheetId="61">[2]England!$C$347,[2]England!$E$347,[2]England!$G$347,[2]England!$I$347,[2]England!$K$347</definedName>
    <definedName name="S1ACP">[3]England!$C$347,[3]England!$E$347,[3]England!$G$347,[3]England!$I$347,[3]England!$K$347</definedName>
    <definedName name="s1acpp" localSheetId="3">[2]England!$C$347,[2]England!$E$347,[2]England!$G$347,[2]England!$I$347,[2]England!$K$347</definedName>
    <definedName name="s1acpp" localSheetId="6">[2]England!$C$347,[2]England!$E$347,[2]England!$G$347,[2]England!$I$347,[2]England!$K$347</definedName>
    <definedName name="s1acpp" localSheetId="8">[2]England!$C$347,[2]England!$E$347,[2]England!$G$347,[2]England!$I$347,[2]England!$K$347</definedName>
    <definedName name="s1acpp" localSheetId="10">[2]England!$C$347,[2]England!$E$347,[2]England!$G$347,[2]England!$I$347,[2]England!$K$347</definedName>
    <definedName name="s1acpp" localSheetId="12">[2]England!$C$347,[2]England!$E$347,[2]England!$G$347,[2]England!$I$347,[2]England!$K$347</definedName>
    <definedName name="s1acpp" localSheetId="19">[2]England!$C$347,[2]England!$E$347,[2]England!$G$347,[2]England!$I$347,[2]England!$K$347</definedName>
    <definedName name="s1acpp" localSheetId="23">[2]England!$C$347,[2]England!$E$347,[2]England!$G$347,[2]England!$I$347,[2]England!$K$347</definedName>
    <definedName name="s1acpp" localSheetId="24">[2]England!$C$347,[2]England!$E$347,[2]England!$G$347,[2]England!$I$347,[2]England!$K$347</definedName>
    <definedName name="s1acpp" localSheetId="26">[2]England!$C$347,[2]England!$E$347,[2]England!$G$347,[2]England!$I$347,[2]England!$K$347</definedName>
    <definedName name="s1acpp" localSheetId="28">[2]England!$C$347,[2]England!$E$347,[2]England!$G$347,[2]England!$I$347,[2]England!$K$347</definedName>
    <definedName name="s1acpp" localSheetId="29">[2]England!$C$347,[2]England!$E$347,[2]England!$G$347,[2]England!$I$347,[2]England!$K$347</definedName>
    <definedName name="s1acpp" localSheetId="30">[2]England!$C$347,[2]England!$E$347,[2]England!$G$347,[2]England!$I$347,[2]England!$K$347</definedName>
    <definedName name="s1acpp" localSheetId="41">[2]England!$C$347,[2]England!$E$347,[2]England!$G$347,[2]England!$I$347,[2]England!$K$347</definedName>
    <definedName name="s1acpp" localSheetId="43">[2]England!$C$347,[2]England!$E$347,[2]England!$G$347,[2]England!$I$347,[2]England!$K$347</definedName>
    <definedName name="s1acpp" localSheetId="59">[2]England!$C$347,[2]England!$E$347,[2]England!$G$347,[2]England!$I$347,[2]England!$K$347</definedName>
    <definedName name="s1acpp" localSheetId="61">[2]England!$C$347,[2]England!$E$347,[2]England!$G$347,[2]England!$I$347,[2]England!$K$347</definedName>
    <definedName name="s1acpp">[3]England!$C$347,[3]England!$E$347,[3]England!$G$347,[3]England!$I$347,[3]England!$K$347</definedName>
    <definedName name="S1ACV" localSheetId="3">[2]England!$C$346,[2]England!$E$346,[2]England!$G$346,[2]England!$I$346,[2]England!$K$346,[2]England!$M$346,[2]England!$O$346,[2]England!$Q$346,[2]England!$S$346</definedName>
    <definedName name="S1ACV" localSheetId="6">[2]England!$C$346,[2]England!$E$346,[2]England!$G$346,[2]England!$I$346,[2]England!$K$346,[2]England!$M$346,[2]England!$O$346,[2]England!$Q$346,[2]England!$S$346</definedName>
    <definedName name="S1ACV" localSheetId="8">[2]England!$C$346,[2]England!$E$346,[2]England!$G$346,[2]England!$I$346,[2]England!$K$346,[2]England!$M$346,[2]England!$O$346,[2]England!$Q$346,[2]England!$S$346</definedName>
    <definedName name="S1ACV" localSheetId="10">[2]England!$C$346,[2]England!$E$346,[2]England!$G$346,[2]England!$I$346,[2]England!$K$346,[2]England!$M$346,[2]England!$O$346,[2]England!$Q$346,[2]England!$S$346</definedName>
    <definedName name="S1ACV" localSheetId="12">[2]England!$C$346,[2]England!$E$346,[2]England!$G$346,[2]England!$I$346,[2]England!$K$346,[2]England!$M$346,[2]England!$O$346,[2]England!$Q$346,[2]England!$S$346</definedName>
    <definedName name="S1ACV" localSheetId="19">[2]England!$C$346,[2]England!$E$346,[2]England!$G$346,[2]England!$I$346,[2]England!$K$346,[2]England!$M$346,[2]England!$O$346,[2]England!$Q$346,[2]England!$S$346</definedName>
    <definedName name="S1ACV" localSheetId="23">[2]England!$C$346,[2]England!$E$346,[2]England!$G$346,[2]England!$I$346,[2]England!$K$346,[2]England!$M$346,[2]England!$O$346,[2]England!$Q$346,[2]England!$S$346</definedName>
    <definedName name="S1ACV" localSheetId="24">[2]England!$C$346,[2]England!$E$346,[2]England!$G$346,[2]England!$I$346,[2]England!$K$346,[2]England!$M$346,[2]England!$O$346,[2]England!$Q$346,[2]England!$S$346</definedName>
    <definedName name="S1ACV" localSheetId="26">[2]England!$C$346,[2]England!$E$346,[2]England!$G$346,[2]England!$I$346,[2]England!$K$346,[2]England!$M$346,[2]England!$O$346,[2]England!$Q$346,[2]England!$S$346</definedName>
    <definedName name="S1ACV" localSheetId="28">[2]England!$C$346,[2]England!$E$346,[2]England!$G$346,[2]England!$I$346,[2]England!$K$346,[2]England!$M$346,[2]England!$O$346,[2]England!$Q$346,[2]England!$S$346</definedName>
    <definedName name="S1ACV" localSheetId="29">[2]England!$C$346,[2]England!$E$346,[2]England!$G$346,[2]England!$I$346,[2]England!$K$346,[2]England!$M$346,[2]England!$O$346,[2]England!$Q$346,[2]England!$S$346</definedName>
    <definedName name="S1ACV" localSheetId="30">[2]England!$C$346,[2]England!$E$346,[2]England!$G$346,[2]England!$I$346,[2]England!$K$346,[2]England!$M$346,[2]England!$O$346,[2]England!$Q$346,[2]England!$S$346</definedName>
    <definedName name="S1ACV" localSheetId="41">[2]England!$C$346,[2]England!$E$346,[2]England!$G$346,[2]England!$I$346,[2]England!$K$346,[2]England!$M$346,[2]England!$O$346,[2]England!$Q$346,[2]England!$S$346</definedName>
    <definedName name="S1ACV" localSheetId="43">[2]England!$C$346,[2]England!$E$346,[2]England!$G$346,[2]England!$I$346,[2]England!$K$346,[2]England!$M$346,[2]England!$O$346,[2]England!$Q$346,[2]England!$S$346</definedName>
    <definedName name="S1ACV" localSheetId="59">[2]England!$C$346,[2]England!$E$346,[2]England!$G$346,[2]England!$I$346,[2]England!$K$346,[2]England!$M$346,[2]England!$O$346,[2]England!$Q$346,[2]England!$S$346</definedName>
    <definedName name="S1ACV" localSheetId="61">[2]England!$C$346,[2]England!$E$346,[2]England!$G$346,[2]England!$I$346,[2]England!$K$346,[2]England!$M$346,[2]England!$O$346,[2]England!$Q$346,[2]England!$S$346</definedName>
    <definedName name="S1ACV">[3]England!$C$346,[3]England!$E$346,[3]England!$G$346,[3]England!$I$346,[3]England!$K$346,[3]England!$M$346,[3]England!$O$346,[3]England!$Q$346,[3]England!$S$346</definedName>
    <definedName name="s1acvv" localSheetId="3">[2]England!$C$346,[2]England!$E$346,[2]England!$G$346,[2]England!$I$346,[2]England!$K$346,[2]England!$M$346,[2]England!$O$346,[2]England!$Q$346,[2]England!$S$346</definedName>
    <definedName name="s1acvv" localSheetId="6">[2]England!$C$346,[2]England!$E$346,[2]England!$G$346,[2]England!$I$346,[2]England!$K$346,[2]England!$M$346,[2]England!$O$346,[2]England!$Q$346,[2]England!$S$346</definedName>
    <definedName name="s1acvv" localSheetId="8">[2]England!$C$346,[2]England!$E$346,[2]England!$G$346,[2]England!$I$346,[2]England!$K$346,[2]England!$M$346,[2]England!$O$346,[2]England!$Q$346,[2]England!$S$346</definedName>
    <definedName name="s1acvv" localSheetId="10">[2]England!$C$346,[2]England!$E$346,[2]England!$G$346,[2]England!$I$346,[2]England!$K$346,[2]England!$M$346,[2]England!$O$346,[2]England!$Q$346,[2]England!$S$346</definedName>
    <definedName name="s1acvv" localSheetId="12">[2]England!$C$346,[2]England!$E$346,[2]England!$G$346,[2]England!$I$346,[2]England!$K$346,[2]England!$M$346,[2]England!$O$346,[2]England!$Q$346,[2]England!$S$346</definedName>
    <definedName name="s1acvv" localSheetId="19">[2]England!$C$346,[2]England!$E$346,[2]England!$G$346,[2]England!$I$346,[2]England!$K$346,[2]England!$M$346,[2]England!$O$346,[2]England!$Q$346,[2]England!$S$346</definedName>
    <definedName name="s1acvv" localSheetId="23">[2]England!$C$346,[2]England!$E$346,[2]England!$G$346,[2]England!$I$346,[2]England!$K$346,[2]England!$M$346,[2]England!$O$346,[2]England!$Q$346,[2]England!$S$346</definedName>
    <definedName name="s1acvv" localSheetId="24">[2]England!$C$346,[2]England!$E$346,[2]England!$G$346,[2]England!$I$346,[2]England!$K$346,[2]England!$M$346,[2]England!$O$346,[2]England!$Q$346,[2]England!$S$346</definedName>
    <definedName name="s1acvv" localSheetId="26">[2]England!$C$346,[2]England!$E$346,[2]England!$G$346,[2]England!$I$346,[2]England!$K$346,[2]England!$M$346,[2]England!$O$346,[2]England!$Q$346,[2]England!$S$346</definedName>
    <definedName name="s1acvv" localSheetId="28">[2]England!$C$346,[2]England!$E$346,[2]England!$G$346,[2]England!$I$346,[2]England!$K$346,[2]England!$M$346,[2]England!$O$346,[2]England!$Q$346,[2]England!$S$346</definedName>
    <definedName name="s1acvv" localSheetId="29">[2]England!$C$346,[2]England!$E$346,[2]England!$G$346,[2]England!$I$346,[2]England!$K$346,[2]England!$M$346,[2]England!$O$346,[2]England!$Q$346,[2]England!$S$346</definedName>
    <definedName name="s1acvv" localSheetId="30">[2]England!$C$346,[2]England!$E$346,[2]England!$G$346,[2]England!$I$346,[2]England!$K$346,[2]England!$M$346,[2]England!$O$346,[2]England!$Q$346,[2]England!$S$346</definedName>
    <definedName name="s1acvv" localSheetId="41">[2]England!$C$346,[2]England!$E$346,[2]England!$G$346,[2]England!$I$346,[2]England!$K$346,[2]England!$M$346,[2]England!$O$346,[2]England!$Q$346,[2]England!$S$346</definedName>
    <definedName name="s1acvv" localSheetId="43">[2]England!$C$346,[2]England!$E$346,[2]England!$G$346,[2]England!$I$346,[2]England!$K$346,[2]England!$M$346,[2]England!$O$346,[2]England!$Q$346,[2]England!$S$346</definedName>
    <definedName name="s1acvv" localSheetId="59">[2]England!$C$346,[2]England!$E$346,[2]England!$G$346,[2]England!$I$346,[2]England!$K$346,[2]England!$M$346,[2]England!$O$346,[2]England!$Q$346,[2]England!$S$346</definedName>
    <definedName name="s1acvv" localSheetId="61">[2]England!$C$346,[2]England!$E$346,[2]England!$G$346,[2]England!$I$346,[2]England!$K$346,[2]England!$M$346,[2]England!$O$346,[2]England!$Q$346,[2]England!$S$346</definedName>
    <definedName name="s1acvv">[3]England!$C$346,[3]England!$E$346,[3]England!$G$346,[3]England!$I$346,[3]England!$K$346,[3]England!$M$346,[3]England!$O$346,[3]England!$Q$346,[3]England!$S$346</definedName>
    <definedName name="S1QCP" localSheetId="3">[2]England!$C$344,[2]England!$E$344,[2]England!$G$344,[2]England!$I$344,[2]England!$K$344</definedName>
    <definedName name="S1QCP" localSheetId="6">[2]England!$C$344,[2]England!$E$344,[2]England!$G$344,[2]England!$I$344,[2]England!$K$344</definedName>
    <definedName name="S1QCP" localSheetId="8">[2]England!$C$344,[2]England!$E$344,[2]England!$G$344,[2]England!$I$344,[2]England!$K$344</definedName>
    <definedName name="S1QCP" localSheetId="10">[2]England!$C$344,[2]England!$E$344,[2]England!$G$344,[2]England!$I$344,[2]England!$K$344</definedName>
    <definedName name="S1QCP" localSheetId="12">[2]England!$C$344,[2]England!$E$344,[2]England!$G$344,[2]England!$I$344,[2]England!$K$344</definedName>
    <definedName name="S1QCP" localSheetId="19">[2]England!$C$344,[2]England!$E$344,[2]England!$G$344,[2]England!$I$344,[2]England!$K$344</definedName>
    <definedName name="S1QCP" localSheetId="23">[2]England!$C$344,[2]England!$E$344,[2]England!$G$344,[2]England!$I$344,[2]England!$K$344</definedName>
    <definedName name="S1QCP" localSheetId="24">[2]England!$C$344,[2]England!$E$344,[2]England!$G$344,[2]England!$I$344,[2]England!$K$344</definedName>
    <definedName name="S1QCP" localSheetId="26">[2]England!$C$344,[2]England!$E$344,[2]England!$G$344,[2]England!$I$344,[2]England!$K$344</definedName>
    <definedName name="S1QCP" localSheetId="28">[2]England!$C$344,[2]England!$E$344,[2]England!$G$344,[2]England!$I$344,[2]England!$K$344</definedName>
    <definedName name="S1QCP" localSheetId="29">[2]England!$C$344,[2]England!$E$344,[2]England!$G$344,[2]England!$I$344,[2]England!$K$344</definedName>
    <definedName name="S1QCP" localSheetId="30">[2]England!$C$344,[2]England!$E$344,[2]England!$G$344,[2]England!$I$344,[2]England!$K$344</definedName>
    <definedName name="S1QCP" localSheetId="41">[2]England!$C$344,[2]England!$E$344,[2]England!$G$344,[2]England!$I$344,[2]England!$K$344</definedName>
    <definedName name="S1QCP" localSheetId="43">[2]England!$C$344,[2]England!$E$344,[2]England!$G$344,[2]England!$I$344,[2]England!$K$344</definedName>
    <definedName name="S1QCP" localSheetId="59">[2]England!$C$344,[2]England!$E$344,[2]England!$G$344,[2]England!$I$344,[2]England!$K$344</definedName>
    <definedName name="S1QCP" localSheetId="61">[2]England!$C$344,[2]England!$E$344,[2]England!$G$344,[2]England!$I$344,[2]England!$K$344</definedName>
    <definedName name="S1QCP">[3]England!$C$344,[3]England!$E$344,[3]England!$G$344,[3]England!$I$344,[3]England!$K$344</definedName>
    <definedName name="S1QCV" localSheetId="3">[2]England!$C$343,[2]England!$E$343,[2]England!$G$343,[2]England!$I$343,[2]England!$K$343,[2]England!$M$343,[2]England!$O$343,[2]England!$Q$343,[2]England!$S$343</definedName>
    <definedName name="S1QCV" localSheetId="6">[2]England!$C$343,[2]England!$E$343,[2]England!$G$343,[2]England!$I$343,[2]England!$K$343,[2]England!$M$343,[2]England!$O$343,[2]England!$Q$343,[2]England!$S$343</definedName>
    <definedName name="S1QCV" localSheetId="8">[2]England!$C$343,[2]England!$E$343,[2]England!$G$343,[2]England!$I$343,[2]England!$K$343,[2]England!$M$343,[2]England!$O$343,[2]England!$Q$343,[2]England!$S$343</definedName>
    <definedName name="S1QCV" localSheetId="10">[2]England!$C$343,[2]England!$E$343,[2]England!$G$343,[2]England!$I$343,[2]England!$K$343,[2]England!$M$343,[2]England!$O$343,[2]England!$Q$343,[2]England!$S$343</definedName>
    <definedName name="S1QCV" localSheetId="12">[2]England!$C$343,[2]England!$E$343,[2]England!$G$343,[2]England!$I$343,[2]England!$K$343,[2]England!$M$343,[2]England!$O$343,[2]England!$Q$343,[2]England!$S$343</definedName>
    <definedName name="S1QCV" localSheetId="19">[2]England!$C$343,[2]England!$E$343,[2]England!$G$343,[2]England!$I$343,[2]England!$K$343,[2]England!$M$343,[2]England!$O$343,[2]England!$Q$343,[2]England!$S$343</definedName>
    <definedName name="S1QCV" localSheetId="23">[2]England!$C$343,[2]England!$E$343,[2]England!$G$343,[2]England!$I$343,[2]England!$K$343,[2]England!$M$343,[2]England!$O$343,[2]England!$Q$343,[2]England!$S$343</definedName>
    <definedName name="S1QCV" localSheetId="24">[2]England!$C$343,[2]England!$E$343,[2]England!$G$343,[2]England!$I$343,[2]England!$K$343,[2]England!$M$343,[2]England!$O$343,[2]England!$Q$343,[2]England!$S$343</definedName>
    <definedName name="S1QCV" localSheetId="26">[2]England!$C$343,[2]England!$E$343,[2]England!$G$343,[2]England!$I$343,[2]England!$K$343,[2]England!$M$343,[2]England!$O$343,[2]England!$Q$343,[2]England!$S$343</definedName>
    <definedName name="S1QCV" localSheetId="28">[2]England!$C$343,[2]England!$E$343,[2]England!$G$343,[2]England!$I$343,[2]England!$K$343,[2]England!$M$343,[2]England!$O$343,[2]England!$Q$343,[2]England!$S$343</definedName>
    <definedName name="S1QCV" localSheetId="29">[2]England!$C$343,[2]England!$E$343,[2]England!$G$343,[2]England!$I$343,[2]England!$K$343,[2]England!$M$343,[2]England!$O$343,[2]England!$Q$343,[2]England!$S$343</definedName>
    <definedName name="S1QCV" localSheetId="30">[2]England!$C$343,[2]England!$E$343,[2]England!$G$343,[2]England!$I$343,[2]England!$K$343,[2]England!$M$343,[2]England!$O$343,[2]England!$Q$343,[2]England!$S$343</definedName>
    <definedName name="S1QCV" localSheetId="41">[2]England!$C$343,[2]England!$E$343,[2]England!$G$343,[2]England!$I$343,[2]England!$K$343,[2]England!$M$343,[2]England!$O$343,[2]England!$Q$343,[2]England!$S$343</definedName>
    <definedName name="S1QCV" localSheetId="43">[2]England!$C$343,[2]England!$E$343,[2]England!$G$343,[2]England!$I$343,[2]England!$K$343,[2]England!$M$343,[2]England!$O$343,[2]England!$Q$343,[2]England!$S$343</definedName>
    <definedName name="S1QCV" localSheetId="59">[2]England!$C$343,[2]England!$E$343,[2]England!$G$343,[2]England!$I$343,[2]England!$K$343,[2]England!$M$343,[2]England!$O$343,[2]England!$Q$343,[2]England!$S$343</definedName>
    <definedName name="S1QCV" localSheetId="61">[2]England!$C$343,[2]England!$E$343,[2]England!$G$343,[2]England!$I$343,[2]England!$K$343,[2]England!$M$343,[2]England!$O$343,[2]England!$Q$343,[2]England!$S$343</definedName>
    <definedName name="S1QCV">[3]England!$C$343,[3]England!$E$343,[3]England!$G$343,[3]England!$I$343,[3]England!$K$343,[3]England!$M$343,[3]England!$O$343,[3]England!$Q$343,[3]England!$S$343</definedName>
    <definedName name="S2ACP" localSheetId="3">[2]England!$C$689,[2]England!$E$689,[2]England!$G$689,[2]England!$I$689,[2]England!$K$689</definedName>
    <definedName name="S2ACP" localSheetId="6">[2]England!$C$689,[2]England!$E$689,[2]England!$G$689,[2]England!$I$689,[2]England!$K$689</definedName>
    <definedName name="S2ACP" localSheetId="8">[2]England!$C$689,[2]England!$E$689,[2]England!$G$689,[2]England!$I$689,[2]England!$K$689</definedName>
    <definedName name="S2ACP" localSheetId="10">[2]England!$C$689,[2]England!$E$689,[2]England!$G$689,[2]England!$I$689,[2]England!$K$689</definedName>
    <definedName name="S2ACP" localSheetId="12">[2]England!$C$689,[2]England!$E$689,[2]England!$G$689,[2]England!$I$689,[2]England!$K$689</definedName>
    <definedName name="S2ACP" localSheetId="19">[2]England!$C$689,[2]England!$E$689,[2]England!$G$689,[2]England!$I$689,[2]England!$K$689</definedName>
    <definedName name="S2ACP" localSheetId="23">[2]England!$C$689,[2]England!$E$689,[2]England!$G$689,[2]England!$I$689,[2]England!$K$689</definedName>
    <definedName name="S2ACP" localSheetId="24">[2]England!$C$689,[2]England!$E$689,[2]England!$G$689,[2]England!$I$689,[2]England!$K$689</definedName>
    <definedName name="S2ACP" localSheetId="26">[2]England!$C$689,[2]England!$E$689,[2]England!$G$689,[2]England!$I$689,[2]England!$K$689</definedName>
    <definedName name="S2ACP" localSheetId="28">[2]England!$C$689,[2]England!$E$689,[2]England!$G$689,[2]England!$I$689,[2]England!$K$689</definedName>
    <definedName name="S2ACP" localSheetId="29">[2]England!$C$689,[2]England!$E$689,[2]England!$G$689,[2]England!$I$689,[2]England!$K$689</definedName>
    <definedName name="S2ACP" localSheetId="30">[2]England!$C$689,[2]England!$E$689,[2]England!$G$689,[2]England!$I$689,[2]England!$K$689</definedName>
    <definedName name="S2ACP" localSheetId="41">[2]England!$C$689,[2]England!$E$689,[2]England!$G$689,[2]England!$I$689,[2]England!$K$689</definedName>
    <definedName name="S2ACP" localSheetId="43">[2]England!$C$689,[2]England!$E$689,[2]England!$G$689,[2]England!$I$689,[2]England!$K$689</definedName>
    <definedName name="S2ACP" localSheetId="59">[2]England!$C$689,[2]England!$E$689,[2]England!$G$689,[2]England!$I$689,[2]England!$K$689</definedName>
    <definedName name="S2ACP" localSheetId="61">[2]England!$C$689,[2]England!$E$689,[2]England!$G$689,[2]England!$I$689,[2]England!$K$689</definedName>
    <definedName name="S2ACP">[3]England!$C$689,[3]England!$E$689,[3]England!$G$689,[3]England!$I$689,[3]England!$K$689</definedName>
    <definedName name="S2ACV" localSheetId="3">[2]England!$C$688,[2]England!$E$688,[2]England!$G$688,[2]England!$I$688,[2]England!$K$688,[2]England!$M$688,[2]England!$O$688,[2]England!$Q$688,[2]England!$S$688</definedName>
    <definedName name="S2ACV" localSheetId="6">[2]England!$C$688,[2]England!$E$688,[2]England!$G$688,[2]England!$I$688,[2]England!$K$688,[2]England!$M$688,[2]England!$O$688,[2]England!$Q$688,[2]England!$S$688</definedName>
    <definedName name="S2ACV" localSheetId="8">[2]England!$C$688,[2]England!$E$688,[2]England!$G$688,[2]England!$I$688,[2]England!$K$688,[2]England!$M$688,[2]England!$O$688,[2]England!$Q$688,[2]England!$S$688</definedName>
    <definedName name="S2ACV" localSheetId="10">[2]England!$C$688,[2]England!$E$688,[2]England!$G$688,[2]England!$I$688,[2]England!$K$688,[2]England!$M$688,[2]England!$O$688,[2]England!$Q$688,[2]England!$S$688</definedName>
    <definedName name="S2ACV" localSheetId="12">[2]England!$C$688,[2]England!$E$688,[2]England!$G$688,[2]England!$I$688,[2]England!$K$688,[2]England!$M$688,[2]England!$O$688,[2]England!$Q$688,[2]England!$S$688</definedName>
    <definedName name="S2ACV" localSheetId="19">[2]England!$C$688,[2]England!$E$688,[2]England!$G$688,[2]England!$I$688,[2]England!$K$688,[2]England!$M$688,[2]England!$O$688,[2]England!$Q$688,[2]England!$S$688</definedName>
    <definedName name="S2ACV" localSheetId="23">[2]England!$C$688,[2]England!$E$688,[2]England!$G$688,[2]England!$I$688,[2]England!$K$688,[2]England!$M$688,[2]England!$O$688,[2]England!$Q$688,[2]England!$S$688</definedName>
    <definedName name="S2ACV" localSheetId="24">[2]England!$C$688,[2]England!$E$688,[2]England!$G$688,[2]England!$I$688,[2]England!$K$688,[2]England!$M$688,[2]England!$O$688,[2]England!$Q$688,[2]England!$S$688</definedName>
    <definedName name="S2ACV" localSheetId="26">[2]England!$C$688,[2]England!$E$688,[2]England!$G$688,[2]England!$I$688,[2]England!$K$688,[2]England!$M$688,[2]England!$O$688,[2]England!$Q$688,[2]England!$S$688</definedName>
    <definedName name="S2ACV" localSheetId="28">[2]England!$C$688,[2]England!$E$688,[2]England!$G$688,[2]England!$I$688,[2]England!$K$688,[2]England!$M$688,[2]England!$O$688,[2]England!$Q$688,[2]England!$S$688</definedName>
    <definedName name="S2ACV" localSheetId="29">[2]England!$C$688,[2]England!$E$688,[2]England!$G$688,[2]England!$I$688,[2]England!$K$688,[2]England!$M$688,[2]England!$O$688,[2]England!$Q$688,[2]England!$S$688</definedName>
    <definedName name="S2ACV" localSheetId="30">[2]England!$C$688,[2]England!$E$688,[2]England!$G$688,[2]England!$I$688,[2]England!$K$688,[2]England!$M$688,[2]England!$O$688,[2]England!$Q$688,[2]England!$S$688</definedName>
    <definedName name="S2ACV" localSheetId="41">[2]England!$C$688,[2]England!$E$688,[2]England!$G$688,[2]England!$I$688,[2]England!$K$688,[2]England!$M$688,[2]England!$O$688,[2]England!$Q$688,[2]England!$S$688</definedName>
    <definedName name="S2ACV" localSheetId="43">[2]England!$C$688,[2]England!$E$688,[2]England!$G$688,[2]England!$I$688,[2]England!$K$688,[2]England!$M$688,[2]England!$O$688,[2]England!$Q$688,[2]England!$S$688</definedName>
    <definedName name="S2ACV" localSheetId="59">[2]England!$C$688,[2]England!$E$688,[2]England!$G$688,[2]England!$I$688,[2]England!$K$688,[2]England!$M$688,[2]England!$O$688,[2]England!$Q$688,[2]England!$S$688</definedName>
    <definedName name="S2ACV" localSheetId="61">[2]England!$C$688,[2]England!$E$688,[2]England!$G$688,[2]England!$I$688,[2]England!$K$688,[2]England!$M$688,[2]England!$O$688,[2]England!$Q$688,[2]England!$S$688</definedName>
    <definedName name="S2ACV">[3]England!$C$688,[3]England!$E$688,[3]England!$G$688,[3]England!$I$688,[3]England!$K$688,[3]England!$M$688,[3]England!$O$688,[3]England!$Q$688,[3]England!$S$688</definedName>
    <definedName name="S2QCP" localSheetId="3">[2]England!$C$686,[2]England!$E$686,[2]England!$G$686,[2]England!$I$686,[2]England!$K$686</definedName>
    <definedName name="S2QCP" localSheetId="6">[2]England!$C$686,[2]England!$E$686,[2]England!$G$686,[2]England!$I$686,[2]England!$K$686</definedName>
    <definedName name="S2QCP" localSheetId="8">[2]England!$C$686,[2]England!$E$686,[2]England!$G$686,[2]England!$I$686,[2]England!$K$686</definedName>
    <definedName name="S2QCP" localSheetId="10">[2]England!$C$686,[2]England!$E$686,[2]England!$G$686,[2]England!$I$686,[2]England!$K$686</definedName>
    <definedName name="S2QCP" localSheetId="12">[2]England!$C$686,[2]England!$E$686,[2]England!$G$686,[2]England!$I$686,[2]England!$K$686</definedName>
    <definedName name="S2QCP" localSheetId="19">[2]England!$C$686,[2]England!$E$686,[2]England!$G$686,[2]England!$I$686,[2]England!$K$686</definedName>
    <definedName name="S2QCP" localSheetId="23">[2]England!$C$686,[2]England!$E$686,[2]England!$G$686,[2]England!$I$686,[2]England!$K$686</definedName>
    <definedName name="S2QCP" localSheetId="24">[2]England!$C$686,[2]England!$E$686,[2]England!$G$686,[2]England!$I$686,[2]England!$K$686</definedName>
    <definedName name="S2QCP" localSheetId="26">[2]England!$C$686,[2]England!$E$686,[2]England!$G$686,[2]England!$I$686,[2]England!$K$686</definedName>
    <definedName name="S2QCP" localSheetId="28">[2]England!$C$686,[2]England!$E$686,[2]England!$G$686,[2]England!$I$686,[2]England!$K$686</definedName>
    <definedName name="S2QCP" localSheetId="29">[2]England!$C$686,[2]England!$E$686,[2]England!$G$686,[2]England!$I$686,[2]England!$K$686</definedName>
    <definedName name="S2QCP" localSheetId="30">[2]England!$C$686,[2]England!$E$686,[2]England!$G$686,[2]England!$I$686,[2]England!$K$686</definedName>
    <definedName name="S2QCP" localSheetId="41">[2]England!$C$686,[2]England!$E$686,[2]England!$G$686,[2]England!$I$686,[2]England!$K$686</definedName>
    <definedName name="S2QCP" localSheetId="43">[2]England!$C$686,[2]England!$E$686,[2]England!$G$686,[2]England!$I$686,[2]England!$K$686</definedName>
    <definedName name="S2QCP" localSheetId="59">[2]England!$C$686,[2]England!$E$686,[2]England!$G$686,[2]England!$I$686,[2]England!$K$686</definedName>
    <definedName name="S2QCP" localSheetId="61">[2]England!$C$686,[2]England!$E$686,[2]England!$G$686,[2]England!$I$686,[2]England!$K$686</definedName>
    <definedName name="S2QCP">[3]England!$C$686,[3]England!$E$686,[3]England!$G$686,[3]England!$I$686,[3]England!$K$686</definedName>
    <definedName name="S2QCV" localSheetId="3">[2]England!$C$685,[2]England!$E$685,[2]England!$G$685,[2]England!$I$685,[2]England!$K$685,[2]England!$M$685,[2]England!$O$685,[2]England!$Q$685,[2]England!$S$685</definedName>
    <definedName name="S2QCV" localSheetId="6">[2]England!$C$685,[2]England!$E$685,[2]England!$G$685,[2]England!$I$685,[2]England!$K$685,[2]England!$M$685,[2]England!$O$685,[2]England!$Q$685,[2]England!$S$685</definedName>
    <definedName name="S2QCV" localSheetId="8">[2]England!$C$685,[2]England!$E$685,[2]England!$G$685,[2]England!$I$685,[2]England!$K$685,[2]England!$M$685,[2]England!$O$685,[2]England!$Q$685,[2]England!$S$685</definedName>
    <definedName name="S2QCV" localSheetId="10">[2]England!$C$685,[2]England!$E$685,[2]England!$G$685,[2]England!$I$685,[2]England!$K$685,[2]England!$M$685,[2]England!$O$685,[2]England!$Q$685,[2]England!$S$685</definedName>
    <definedName name="S2QCV" localSheetId="12">[2]England!$C$685,[2]England!$E$685,[2]England!$G$685,[2]England!$I$685,[2]England!$K$685,[2]England!$M$685,[2]England!$O$685,[2]England!$Q$685,[2]England!$S$685</definedName>
    <definedName name="S2QCV" localSheetId="19">[2]England!$C$685,[2]England!$E$685,[2]England!$G$685,[2]England!$I$685,[2]England!$K$685,[2]England!$M$685,[2]England!$O$685,[2]England!$Q$685,[2]England!$S$685</definedName>
    <definedName name="S2QCV" localSheetId="23">[2]England!$C$685,[2]England!$E$685,[2]England!$G$685,[2]England!$I$685,[2]England!$K$685,[2]England!$M$685,[2]England!$O$685,[2]England!$Q$685,[2]England!$S$685</definedName>
    <definedName name="S2QCV" localSheetId="24">[2]England!$C$685,[2]England!$E$685,[2]England!$G$685,[2]England!$I$685,[2]England!$K$685,[2]England!$M$685,[2]England!$O$685,[2]England!$Q$685,[2]England!$S$685</definedName>
    <definedName name="S2QCV" localSheetId="26">[2]England!$C$685,[2]England!$E$685,[2]England!$G$685,[2]England!$I$685,[2]England!$K$685,[2]England!$M$685,[2]England!$O$685,[2]England!$Q$685,[2]England!$S$685</definedName>
    <definedName name="S2QCV" localSheetId="28">[2]England!$C$685,[2]England!$E$685,[2]England!$G$685,[2]England!$I$685,[2]England!$K$685,[2]England!$M$685,[2]England!$O$685,[2]England!$Q$685,[2]England!$S$685</definedName>
    <definedName name="S2QCV" localSheetId="29">[2]England!$C$685,[2]England!$E$685,[2]England!$G$685,[2]England!$I$685,[2]England!$K$685,[2]England!$M$685,[2]England!$O$685,[2]England!$Q$685,[2]England!$S$685</definedName>
    <definedName name="S2QCV" localSheetId="30">[2]England!$C$685,[2]England!$E$685,[2]England!$G$685,[2]England!$I$685,[2]England!$K$685,[2]England!$M$685,[2]England!$O$685,[2]England!$Q$685,[2]England!$S$685</definedName>
    <definedName name="S2QCV" localSheetId="41">[2]England!$C$685,[2]England!$E$685,[2]England!$G$685,[2]England!$I$685,[2]England!$K$685,[2]England!$M$685,[2]England!$O$685,[2]England!$Q$685,[2]England!$S$685</definedName>
    <definedName name="S2QCV" localSheetId="43">[2]England!$C$685,[2]England!$E$685,[2]England!$G$685,[2]England!$I$685,[2]England!$K$685,[2]England!$M$685,[2]England!$O$685,[2]England!$Q$685,[2]England!$S$685</definedName>
    <definedName name="S2QCV" localSheetId="59">[2]England!$C$685,[2]England!$E$685,[2]England!$G$685,[2]England!$I$685,[2]England!$K$685,[2]England!$M$685,[2]England!$O$685,[2]England!$Q$685,[2]England!$S$685</definedName>
    <definedName name="S2QCV" localSheetId="61">[2]England!$C$685,[2]England!$E$685,[2]England!$G$685,[2]England!$I$685,[2]England!$K$685,[2]England!$M$685,[2]England!$O$685,[2]England!$Q$685,[2]England!$S$685</definedName>
    <definedName name="S2QCV">[3]England!$C$685,[3]England!$E$685,[3]England!$G$685,[3]England!$I$685,[3]England!$K$685,[3]England!$M$685,[3]England!$O$685,[3]England!$Q$685,[3]England!$S$685</definedName>
    <definedName name="S3ACP" localSheetId="3">[2]England!$C$1031,[2]England!$E$1031,[2]England!$G$1031,[2]England!$I$1031,[2]England!$K$1031</definedName>
    <definedName name="S3ACP" localSheetId="6">[2]England!$C$1031,[2]England!$E$1031,[2]England!$G$1031,[2]England!$I$1031,[2]England!$K$1031</definedName>
    <definedName name="S3ACP" localSheetId="8">[2]England!$C$1031,[2]England!$E$1031,[2]England!$G$1031,[2]England!$I$1031,[2]England!$K$1031</definedName>
    <definedName name="S3ACP" localSheetId="10">[2]England!$C$1031,[2]England!$E$1031,[2]England!$G$1031,[2]England!$I$1031,[2]England!$K$1031</definedName>
    <definedName name="S3ACP" localSheetId="12">[2]England!$C$1031,[2]England!$E$1031,[2]England!$G$1031,[2]England!$I$1031,[2]England!$K$1031</definedName>
    <definedName name="S3ACP" localSheetId="19">[2]England!$C$1031,[2]England!$E$1031,[2]England!$G$1031,[2]England!$I$1031,[2]England!$K$1031</definedName>
    <definedName name="S3ACP" localSheetId="23">[2]England!$C$1031,[2]England!$E$1031,[2]England!$G$1031,[2]England!$I$1031,[2]England!$K$1031</definedName>
    <definedName name="S3ACP" localSheetId="24">[2]England!$C$1031,[2]England!$E$1031,[2]England!$G$1031,[2]England!$I$1031,[2]England!$K$1031</definedName>
    <definedName name="S3ACP" localSheetId="26">[2]England!$C$1031,[2]England!$E$1031,[2]England!$G$1031,[2]England!$I$1031,[2]England!$K$1031</definedName>
    <definedName name="S3ACP" localSheetId="28">[2]England!$C$1031,[2]England!$E$1031,[2]England!$G$1031,[2]England!$I$1031,[2]England!$K$1031</definedName>
    <definedName name="S3ACP" localSheetId="29">[2]England!$C$1031,[2]England!$E$1031,[2]England!$G$1031,[2]England!$I$1031,[2]England!$K$1031</definedName>
    <definedName name="S3ACP" localSheetId="30">[2]England!$C$1031,[2]England!$E$1031,[2]England!$G$1031,[2]England!$I$1031,[2]England!$K$1031</definedName>
    <definedName name="S3ACP" localSheetId="41">[2]England!$C$1031,[2]England!$E$1031,[2]England!$G$1031,[2]England!$I$1031,[2]England!$K$1031</definedName>
    <definedName name="S3ACP" localSheetId="43">[2]England!$C$1031,[2]England!$E$1031,[2]England!$G$1031,[2]England!$I$1031,[2]England!$K$1031</definedName>
    <definedName name="S3ACP" localSheetId="59">[2]England!$C$1031,[2]England!$E$1031,[2]England!$G$1031,[2]England!$I$1031,[2]England!$K$1031</definedName>
    <definedName name="S3ACP" localSheetId="61">[2]England!$C$1031,[2]England!$E$1031,[2]England!$G$1031,[2]England!$I$1031,[2]England!$K$1031</definedName>
    <definedName name="S3ACP">[3]England!$C$1031,[3]England!$E$1031,[3]England!$G$1031,[3]England!$I$1031,[3]England!$K$1031</definedName>
    <definedName name="S3ACV" localSheetId="3">[2]England!$C$1030,[2]England!$E$1030,[2]England!$G$1030,[2]England!$I$1030,[2]England!$K$1030,[2]England!$M$1030,[2]England!$O$1030,[2]England!$Q$1030,[2]England!$S$1030</definedName>
    <definedName name="S3ACV" localSheetId="6">[2]England!$C$1030,[2]England!$E$1030,[2]England!$G$1030,[2]England!$I$1030,[2]England!$K$1030,[2]England!$M$1030,[2]England!$O$1030,[2]England!$Q$1030,[2]England!$S$1030</definedName>
    <definedName name="S3ACV" localSheetId="8">[2]England!$C$1030,[2]England!$E$1030,[2]England!$G$1030,[2]England!$I$1030,[2]England!$K$1030,[2]England!$M$1030,[2]England!$O$1030,[2]England!$Q$1030,[2]England!$S$1030</definedName>
    <definedName name="S3ACV" localSheetId="10">[2]England!$C$1030,[2]England!$E$1030,[2]England!$G$1030,[2]England!$I$1030,[2]England!$K$1030,[2]England!$M$1030,[2]England!$O$1030,[2]England!$Q$1030,[2]England!$S$1030</definedName>
    <definedName name="S3ACV" localSheetId="12">[2]England!$C$1030,[2]England!$E$1030,[2]England!$G$1030,[2]England!$I$1030,[2]England!$K$1030,[2]England!$M$1030,[2]England!$O$1030,[2]England!$Q$1030,[2]England!$S$1030</definedName>
    <definedName name="S3ACV" localSheetId="19">[2]England!$C$1030,[2]England!$E$1030,[2]England!$G$1030,[2]England!$I$1030,[2]England!$K$1030,[2]England!$M$1030,[2]England!$O$1030,[2]England!$Q$1030,[2]England!$S$1030</definedName>
    <definedName name="S3ACV" localSheetId="23">[2]England!$C$1030,[2]England!$E$1030,[2]England!$G$1030,[2]England!$I$1030,[2]England!$K$1030,[2]England!$M$1030,[2]England!$O$1030,[2]England!$Q$1030,[2]England!$S$1030</definedName>
    <definedName name="S3ACV" localSheetId="24">[2]England!$C$1030,[2]England!$E$1030,[2]England!$G$1030,[2]England!$I$1030,[2]England!$K$1030,[2]England!$M$1030,[2]England!$O$1030,[2]England!$Q$1030,[2]England!$S$1030</definedName>
    <definedName name="S3ACV" localSheetId="26">[2]England!$C$1030,[2]England!$E$1030,[2]England!$G$1030,[2]England!$I$1030,[2]England!$K$1030,[2]England!$M$1030,[2]England!$O$1030,[2]England!$Q$1030,[2]England!$S$1030</definedName>
    <definedName name="S3ACV" localSheetId="28">[2]England!$C$1030,[2]England!$E$1030,[2]England!$G$1030,[2]England!$I$1030,[2]England!$K$1030,[2]England!$M$1030,[2]England!$O$1030,[2]England!$Q$1030,[2]England!$S$1030</definedName>
    <definedName name="S3ACV" localSheetId="29">[2]England!$C$1030,[2]England!$E$1030,[2]England!$G$1030,[2]England!$I$1030,[2]England!$K$1030,[2]England!$M$1030,[2]England!$O$1030,[2]England!$Q$1030,[2]England!$S$1030</definedName>
    <definedName name="S3ACV" localSheetId="30">[2]England!$C$1030,[2]England!$E$1030,[2]England!$G$1030,[2]England!$I$1030,[2]England!$K$1030,[2]England!$M$1030,[2]England!$O$1030,[2]England!$Q$1030,[2]England!$S$1030</definedName>
    <definedName name="S3ACV" localSheetId="41">[2]England!$C$1030,[2]England!$E$1030,[2]England!$G$1030,[2]England!$I$1030,[2]England!$K$1030,[2]England!$M$1030,[2]England!$O$1030,[2]England!$Q$1030,[2]England!$S$1030</definedName>
    <definedName name="S3ACV" localSheetId="43">[2]England!$C$1030,[2]England!$E$1030,[2]England!$G$1030,[2]England!$I$1030,[2]England!$K$1030,[2]England!$M$1030,[2]England!$O$1030,[2]England!$Q$1030,[2]England!$S$1030</definedName>
    <definedName name="S3ACV" localSheetId="59">[2]England!$C$1030,[2]England!$E$1030,[2]England!$G$1030,[2]England!$I$1030,[2]England!$K$1030,[2]England!$M$1030,[2]England!$O$1030,[2]England!$Q$1030,[2]England!$S$1030</definedName>
    <definedName name="S3ACV" localSheetId="61">[2]England!$C$1030,[2]England!$E$1030,[2]England!$G$1030,[2]England!$I$1030,[2]England!$K$1030,[2]England!$M$1030,[2]England!$O$1030,[2]England!$Q$1030,[2]England!$S$1030</definedName>
    <definedName name="S3ACV">[3]England!$C$1030,[3]England!$E$1030,[3]England!$G$1030,[3]England!$I$1030,[3]England!$K$1030,[3]England!$M$1030,[3]England!$O$1030,[3]England!$Q$1030,[3]England!$S$1030</definedName>
    <definedName name="S3QCP" localSheetId="3">[2]England!$C$1028,[2]England!$E$1028,[2]England!$G$1028,[2]England!$I$1028,[2]England!$K$1028</definedName>
    <definedName name="S3QCP" localSheetId="6">[2]England!$C$1028,[2]England!$E$1028,[2]England!$G$1028,[2]England!$I$1028,[2]England!$K$1028</definedName>
    <definedName name="S3QCP" localSheetId="8">[2]England!$C$1028,[2]England!$E$1028,[2]England!$G$1028,[2]England!$I$1028,[2]England!$K$1028</definedName>
    <definedName name="S3QCP" localSheetId="10">[2]England!$C$1028,[2]England!$E$1028,[2]England!$G$1028,[2]England!$I$1028,[2]England!$K$1028</definedName>
    <definedName name="S3QCP" localSheetId="12">[2]England!$C$1028,[2]England!$E$1028,[2]England!$G$1028,[2]England!$I$1028,[2]England!$K$1028</definedName>
    <definedName name="S3QCP" localSheetId="19">[2]England!$C$1028,[2]England!$E$1028,[2]England!$G$1028,[2]England!$I$1028,[2]England!$K$1028</definedName>
    <definedName name="S3QCP" localSheetId="23">[2]England!$C$1028,[2]England!$E$1028,[2]England!$G$1028,[2]England!$I$1028,[2]England!$K$1028</definedName>
    <definedName name="S3QCP" localSheetId="24">[2]England!$C$1028,[2]England!$E$1028,[2]England!$G$1028,[2]England!$I$1028,[2]England!$K$1028</definedName>
    <definedName name="S3QCP" localSheetId="26">[2]England!$C$1028,[2]England!$E$1028,[2]England!$G$1028,[2]England!$I$1028,[2]England!$K$1028</definedName>
    <definedName name="S3QCP" localSheetId="28">[2]England!$C$1028,[2]England!$E$1028,[2]England!$G$1028,[2]England!$I$1028,[2]England!$K$1028</definedName>
    <definedName name="S3QCP" localSheetId="29">[2]England!$C$1028,[2]England!$E$1028,[2]England!$G$1028,[2]England!$I$1028,[2]England!$K$1028</definedName>
    <definedName name="S3QCP" localSheetId="30">[2]England!$C$1028,[2]England!$E$1028,[2]England!$G$1028,[2]England!$I$1028,[2]England!$K$1028</definedName>
    <definedName name="S3QCP" localSheetId="41">[2]England!$C$1028,[2]England!$E$1028,[2]England!$G$1028,[2]England!$I$1028,[2]England!$K$1028</definedName>
    <definedName name="S3QCP" localSheetId="43">[2]England!$C$1028,[2]England!$E$1028,[2]England!$G$1028,[2]England!$I$1028,[2]England!$K$1028</definedName>
    <definedName name="S3QCP" localSheetId="59">[2]England!$C$1028,[2]England!$E$1028,[2]England!$G$1028,[2]England!$I$1028,[2]England!$K$1028</definedName>
    <definedName name="S3QCP" localSheetId="61">[2]England!$C$1028,[2]England!$E$1028,[2]England!$G$1028,[2]England!$I$1028,[2]England!$K$1028</definedName>
    <definedName name="S3QCP">[3]England!$C$1028,[3]England!$E$1028,[3]England!$G$1028,[3]England!$I$1028,[3]England!$K$1028</definedName>
    <definedName name="S3QCV" localSheetId="3">[2]England!$C$1027,[2]England!$E$1027,[2]England!$G$1027,[2]England!$I$1027,[2]England!$K$1027,[2]England!$M$1027,[2]England!$O$1027,[2]England!$Q$1027,[2]England!$S$1027</definedName>
    <definedName name="S3QCV" localSheetId="6">[2]England!$C$1027,[2]England!$E$1027,[2]England!$G$1027,[2]England!$I$1027,[2]England!$K$1027,[2]England!$M$1027,[2]England!$O$1027,[2]England!$Q$1027,[2]England!$S$1027</definedName>
    <definedName name="S3QCV" localSheetId="8">[2]England!$C$1027,[2]England!$E$1027,[2]England!$G$1027,[2]England!$I$1027,[2]England!$K$1027,[2]England!$M$1027,[2]England!$O$1027,[2]England!$Q$1027,[2]England!$S$1027</definedName>
    <definedName name="S3QCV" localSheetId="10">[2]England!$C$1027,[2]England!$E$1027,[2]England!$G$1027,[2]England!$I$1027,[2]England!$K$1027,[2]England!$M$1027,[2]England!$O$1027,[2]England!$Q$1027,[2]England!$S$1027</definedName>
    <definedName name="S3QCV" localSheetId="12">[2]England!$C$1027,[2]England!$E$1027,[2]England!$G$1027,[2]England!$I$1027,[2]England!$K$1027,[2]England!$M$1027,[2]England!$O$1027,[2]England!$Q$1027,[2]England!$S$1027</definedName>
    <definedName name="S3QCV" localSheetId="19">[2]England!$C$1027,[2]England!$E$1027,[2]England!$G$1027,[2]England!$I$1027,[2]England!$K$1027,[2]England!$M$1027,[2]England!$O$1027,[2]England!$Q$1027,[2]England!$S$1027</definedName>
    <definedName name="S3QCV" localSheetId="23">[2]England!$C$1027,[2]England!$E$1027,[2]England!$G$1027,[2]England!$I$1027,[2]England!$K$1027,[2]England!$M$1027,[2]England!$O$1027,[2]England!$Q$1027,[2]England!$S$1027</definedName>
    <definedName name="S3QCV" localSheetId="24">[2]England!$C$1027,[2]England!$E$1027,[2]England!$G$1027,[2]England!$I$1027,[2]England!$K$1027,[2]England!$M$1027,[2]England!$O$1027,[2]England!$Q$1027,[2]England!$S$1027</definedName>
    <definedName name="S3QCV" localSheetId="26">[2]England!$C$1027,[2]England!$E$1027,[2]England!$G$1027,[2]England!$I$1027,[2]England!$K$1027,[2]England!$M$1027,[2]England!$O$1027,[2]England!$Q$1027,[2]England!$S$1027</definedName>
    <definedName name="S3QCV" localSheetId="28">[2]England!$C$1027,[2]England!$E$1027,[2]England!$G$1027,[2]England!$I$1027,[2]England!$K$1027,[2]England!$M$1027,[2]England!$O$1027,[2]England!$Q$1027,[2]England!$S$1027</definedName>
    <definedName name="S3QCV" localSheetId="29">[2]England!$C$1027,[2]England!$E$1027,[2]England!$G$1027,[2]England!$I$1027,[2]England!$K$1027,[2]England!$M$1027,[2]England!$O$1027,[2]England!$Q$1027,[2]England!$S$1027</definedName>
    <definedName name="S3QCV" localSheetId="30">[2]England!$C$1027,[2]England!$E$1027,[2]England!$G$1027,[2]England!$I$1027,[2]England!$K$1027,[2]England!$M$1027,[2]England!$O$1027,[2]England!$Q$1027,[2]England!$S$1027</definedName>
    <definedName name="S3QCV" localSheetId="41">[2]England!$C$1027,[2]England!$E$1027,[2]England!$G$1027,[2]England!$I$1027,[2]England!$K$1027,[2]England!$M$1027,[2]England!$O$1027,[2]England!$Q$1027,[2]England!$S$1027</definedName>
    <definedName name="S3QCV" localSheetId="43">[2]England!$C$1027,[2]England!$E$1027,[2]England!$G$1027,[2]England!$I$1027,[2]England!$K$1027,[2]England!$M$1027,[2]England!$O$1027,[2]England!$Q$1027,[2]England!$S$1027</definedName>
    <definedName name="S3QCV" localSheetId="59">[2]England!$C$1027,[2]England!$E$1027,[2]England!$G$1027,[2]England!$I$1027,[2]England!$K$1027,[2]England!$M$1027,[2]England!$O$1027,[2]England!$Q$1027,[2]England!$S$1027</definedName>
    <definedName name="S3QCV" localSheetId="61">[2]England!$C$1027,[2]England!$E$1027,[2]England!$G$1027,[2]England!$I$1027,[2]England!$K$1027,[2]England!$M$1027,[2]England!$O$1027,[2]England!$Q$1027,[2]England!$S$1027</definedName>
    <definedName name="S3QCV">[3]England!$C$1027,[3]England!$E$1027,[3]England!$G$1027,[3]England!$I$1027,[3]England!$K$1027,[3]England!$M$1027,[3]England!$O$1027,[3]England!$Q$1027,[3]England!$S$1027</definedName>
    <definedName name="S4ACP" localSheetId="3">[2]England!$C$1377,[2]England!$E$1377,[2]England!$G$1377,[2]England!$I$1377,[2]England!$K$1377</definedName>
    <definedName name="S4ACP" localSheetId="6">[2]England!$C$1377,[2]England!$E$1377,[2]England!$G$1377,[2]England!$I$1377,[2]England!$K$1377</definedName>
    <definedName name="S4ACP" localSheetId="8">[2]England!$C$1377,[2]England!$E$1377,[2]England!$G$1377,[2]England!$I$1377,[2]England!$K$1377</definedName>
    <definedName name="S4ACP" localSheetId="10">[2]England!$C$1377,[2]England!$E$1377,[2]England!$G$1377,[2]England!$I$1377,[2]England!$K$1377</definedName>
    <definedName name="S4ACP" localSheetId="12">[2]England!$C$1377,[2]England!$E$1377,[2]England!$G$1377,[2]England!$I$1377,[2]England!$K$1377</definedName>
    <definedName name="S4ACP" localSheetId="19">[2]England!$C$1377,[2]England!$E$1377,[2]England!$G$1377,[2]England!$I$1377,[2]England!$K$1377</definedName>
    <definedName name="S4ACP" localSheetId="23">[2]England!$C$1377,[2]England!$E$1377,[2]England!$G$1377,[2]England!$I$1377,[2]England!$K$1377</definedName>
    <definedName name="S4ACP" localSheetId="24">[2]England!$C$1377,[2]England!$E$1377,[2]England!$G$1377,[2]England!$I$1377,[2]England!$K$1377</definedName>
    <definedName name="S4ACP" localSheetId="26">[2]England!$C$1377,[2]England!$E$1377,[2]England!$G$1377,[2]England!$I$1377,[2]England!$K$1377</definedName>
    <definedName name="S4ACP" localSheetId="28">[2]England!$C$1377,[2]England!$E$1377,[2]England!$G$1377,[2]England!$I$1377,[2]England!$K$1377</definedName>
    <definedName name="S4ACP" localSheetId="29">[2]England!$C$1377,[2]England!$E$1377,[2]England!$G$1377,[2]England!$I$1377,[2]England!$K$1377</definedName>
    <definedName name="S4ACP" localSheetId="30">[2]England!$C$1377,[2]England!$E$1377,[2]England!$G$1377,[2]England!$I$1377,[2]England!$K$1377</definedName>
    <definedName name="S4ACP" localSheetId="41">[2]England!$C$1377,[2]England!$E$1377,[2]England!$G$1377,[2]England!$I$1377,[2]England!$K$1377</definedName>
    <definedName name="S4ACP" localSheetId="43">[2]England!$C$1377,[2]England!$E$1377,[2]England!$G$1377,[2]England!$I$1377,[2]England!$K$1377</definedName>
    <definedName name="S4ACP" localSheetId="59">[2]England!$C$1377,[2]England!$E$1377,[2]England!$G$1377,[2]England!$I$1377,[2]England!$K$1377</definedName>
    <definedName name="S4ACP" localSheetId="61">[2]England!$C$1377,[2]England!$E$1377,[2]England!$G$1377,[2]England!$I$1377,[2]England!$K$1377</definedName>
    <definedName name="S4ACP">[3]England!$C$1377,[3]England!$E$1377,[3]England!$G$1377,[3]England!$I$1377,[3]England!$K$1377</definedName>
    <definedName name="S4ACV" localSheetId="3">[2]England!$C$1376,[2]England!$E$1376,[2]England!$G$1376,[2]England!$I$1376,[2]England!$K$1376,[2]England!$M$1376,[2]England!$O$1376,[2]England!$Q$1376,[2]England!$S$1376</definedName>
    <definedName name="S4ACV" localSheetId="6">[2]England!$C$1376,[2]England!$E$1376,[2]England!$G$1376,[2]England!$I$1376,[2]England!$K$1376,[2]England!$M$1376,[2]England!$O$1376,[2]England!$Q$1376,[2]England!$S$1376</definedName>
    <definedName name="S4ACV" localSheetId="8">[2]England!$C$1376,[2]England!$E$1376,[2]England!$G$1376,[2]England!$I$1376,[2]England!$K$1376,[2]England!$M$1376,[2]England!$O$1376,[2]England!$Q$1376,[2]England!$S$1376</definedName>
    <definedName name="S4ACV" localSheetId="10">[2]England!$C$1376,[2]England!$E$1376,[2]England!$G$1376,[2]England!$I$1376,[2]England!$K$1376,[2]England!$M$1376,[2]England!$O$1376,[2]England!$Q$1376,[2]England!$S$1376</definedName>
    <definedName name="S4ACV" localSheetId="12">[2]England!$C$1376,[2]England!$E$1376,[2]England!$G$1376,[2]England!$I$1376,[2]England!$K$1376,[2]England!$M$1376,[2]England!$O$1376,[2]England!$Q$1376,[2]England!$S$1376</definedName>
    <definedName name="S4ACV" localSheetId="19">[2]England!$C$1376,[2]England!$E$1376,[2]England!$G$1376,[2]England!$I$1376,[2]England!$K$1376,[2]England!$M$1376,[2]England!$O$1376,[2]England!$Q$1376,[2]England!$S$1376</definedName>
    <definedName name="S4ACV" localSheetId="23">[2]England!$C$1376,[2]England!$E$1376,[2]England!$G$1376,[2]England!$I$1376,[2]England!$K$1376,[2]England!$M$1376,[2]England!$O$1376,[2]England!$Q$1376,[2]England!$S$1376</definedName>
    <definedName name="S4ACV" localSheetId="24">[2]England!$C$1376,[2]England!$E$1376,[2]England!$G$1376,[2]England!$I$1376,[2]England!$K$1376,[2]England!$M$1376,[2]England!$O$1376,[2]England!$Q$1376,[2]England!$S$1376</definedName>
    <definedName name="S4ACV" localSheetId="26">[2]England!$C$1376,[2]England!$E$1376,[2]England!$G$1376,[2]England!$I$1376,[2]England!$K$1376,[2]England!$M$1376,[2]England!$O$1376,[2]England!$Q$1376,[2]England!$S$1376</definedName>
    <definedName name="S4ACV" localSheetId="28">[2]England!$C$1376,[2]England!$E$1376,[2]England!$G$1376,[2]England!$I$1376,[2]England!$K$1376,[2]England!$M$1376,[2]England!$O$1376,[2]England!$Q$1376,[2]England!$S$1376</definedName>
    <definedName name="S4ACV" localSheetId="29">[2]England!$C$1376,[2]England!$E$1376,[2]England!$G$1376,[2]England!$I$1376,[2]England!$K$1376,[2]England!$M$1376,[2]England!$O$1376,[2]England!$Q$1376,[2]England!$S$1376</definedName>
    <definedName name="S4ACV" localSheetId="30">[2]England!$C$1376,[2]England!$E$1376,[2]England!$G$1376,[2]England!$I$1376,[2]England!$K$1376,[2]England!$M$1376,[2]England!$O$1376,[2]England!$Q$1376,[2]England!$S$1376</definedName>
    <definedName name="S4ACV" localSheetId="41">[2]England!$C$1376,[2]England!$E$1376,[2]England!$G$1376,[2]England!$I$1376,[2]England!$K$1376,[2]England!$M$1376,[2]England!$O$1376,[2]England!$Q$1376,[2]England!$S$1376</definedName>
    <definedName name="S4ACV" localSheetId="43">[2]England!$C$1376,[2]England!$E$1376,[2]England!$G$1376,[2]England!$I$1376,[2]England!$K$1376,[2]England!$M$1376,[2]England!$O$1376,[2]England!$Q$1376,[2]England!$S$1376</definedName>
    <definedName name="S4ACV" localSheetId="59">[2]England!$C$1376,[2]England!$E$1376,[2]England!$G$1376,[2]England!$I$1376,[2]England!$K$1376,[2]England!$M$1376,[2]England!$O$1376,[2]England!$Q$1376,[2]England!$S$1376</definedName>
    <definedName name="S4ACV" localSheetId="61">[2]England!$C$1376,[2]England!$E$1376,[2]England!$G$1376,[2]England!$I$1376,[2]England!$K$1376,[2]England!$M$1376,[2]England!$O$1376,[2]England!$Q$1376,[2]England!$S$1376</definedName>
    <definedName name="S4ACV">[3]England!$C$1376,[3]England!$E$1376,[3]England!$G$1376,[3]England!$I$1376,[3]England!$K$1376,[3]England!$M$1376,[3]England!$O$1376,[3]England!$Q$1376,[3]England!$S$1376</definedName>
    <definedName name="S4QCP" localSheetId="3">[2]England!$C$1374,[2]England!$E$1374,[2]England!$G$1374,[2]England!$I$1374,[2]England!$K$1374</definedName>
    <definedName name="S4QCP" localSheetId="6">[2]England!$C$1374,[2]England!$E$1374,[2]England!$G$1374,[2]England!$I$1374,[2]England!$K$1374</definedName>
    <definedName name="S4QCP" localSheetId="8">[2]England!$C$1374,[2]England!$E$1374,[2]England!$G$1374,[2]England!$I$1374,[2]England!$K$1374</definedName>
    <definedName name="S4QCP" localSheetId="10">[2]England!$C$1374,[2]England!$E$1374,[2]England!$G$1374,[2]England!$I$1374,[2]England!$K$1374</definedName>
    <definedName name="S4QCP" localSheetId="12">[2]England!$C$1374,[2]England!$E$1374,[2]England!$G$1374,[2]England!$I$1374,[2]England!$K$1374</definedName>
    <definedName name="S4QCP" localSheetId="19">[2]England!$C$1374,[2]England!$E$1374,[2]England!$G$1374,[2]England!$I$1374,[2]England!$K$1374</definedName>
    <definedName name="S4QCP" localSheetId="23">[2]England!$C$1374,[2]England!$E$1374,[2]England!$G$1374,[2]England!$I$1374,[2]England!$K$1374</definedName>
    <definedName name="S4QCP" localSheetId="24">[2]England!$C$1374,[2]England!$E$1374,[2]England!$G$1374,[2]England!$I$1374,[2]England!$K$1374</definedName>
    <definedName name="S4QCP" localSheetId="26">[2]England!$C$1374,[2]England!$E$1374,[2]England!$G$1374,[2]England!$I$1374,[2]England!$K$1374</definedName>
    <definedName name="S4QCP" localSheetId="28">[2]England!$C$1374,[2]England!$E$1374,[2]England!$G$1374,[2]England!$I$1374,[2]England!$K$1374</definedName>
    <definedName name="S4QCP" localSheetId="29">[2]England!$C$1374,[2]England!$E$1374,[2]England!$G$1374,[2]England!$I$1374,[2]England!$K$1374</definedName>
    <definedName name="S4QCP" localSheetId="30">[2]England!$C$1374,[2]England!$E$1374,[2]England!$G$1374,[2]England!$I$1374,[2]England!$K$1374</definedName>
    <definedName name="S4QCP" localSheetId="41">[2]England!$C$1374,[2]England!$E$1374,[2]England!$G$1374,[2]England!$I$1374,[2]England!$K$1374</definedName>
    <definedName name="S4QCP" localSheetId="43">[2]England!$C$1374,[2]England!$E$1374,[2]England!$G$1374,[2]England!$I$1374,[2]England!$K$1374</definedName>
    <definedName name="S4QCP" localSheetId="59">[2]England!$C$1374,[2]England!$E$1374,[2]England!$G$1374,[2]England!$I$1374,[2]England!$K$1374</definedName>
    <definedName name="S4QCP" localSheetId="61">[2]England!$C$1374,[2]England!$E$1374,[2]England!$G$1374,[2]England!$I$1374,[2]England!$K$1374</definedName>
    <definedName name="S4QCP">[3]England!$C$1374,[3]England!$E$1374,[3]England!$G$1374,[3]England!$I$1374,[3]England!$K$1374</definedName>
    <definedName name="S4QCV" localSheetId="3">[2]England!$C$1373,[2]England!$E$1373,[2]England!$G$1373,[2]England!$I$1373,[2]England!$K$1373,[2]England!$M$1373,[2]England!$O$1373,[2]England!$Q$1373,[2]England!$S$1373</definedName>
    <definedName name="S4QCV" localSheetId="6">[2]England!$C$1373,[2]England!$E$1373,[2]England!$G$1373,[2]England!$I$1373,[2]England!$K$1373,[2]England!$M$1373,[2]England!$O$1373,[2]England!$Q$1373,[2]England!$S$1373</definedName>
    <definedName name="S4QCV" localSheetId="8">[2]England!$C$1373,[2]England!$E$1373,[2]England!$G$1373,[2]England!$I$1373,[2]England!$K$1373,[2]England!$M$1373,[2]England!$O$1373,[2]England!$Q$1373,[2]England!$S$1373</definedName>
    <definedName name="S4QCV" localSheetId="10">[2]England!$C$1373,[2]England!$E$1373,[2]England!$G$1373,[2]England!$I$1373,[2]England!$K$1373,[2]England!$M$1373,[2]England!$O$1373,[2]England!$Q$1373,[2]England!$S$1373</definedName>
    <definedName name="S4QCV" localSheetId="12">[2]England!$C$1373,[2]England!$E$1373,[2]England!$G$1373,[2]England!$I$1373,[2]England!$K$1373,[2]England!$M$1373,[2]England!$O$1373,[2]England!$Q$1373,[2]England!$S$1373</definedName>
    <definedName name="S4QCV" localSheetId="19">[2]England!$C$1373,[2]England!$E$1373,[2]England!$G$1373,[2]England!$I$1373,[2]England!$K$1373,[2]England!$M$1373,[2]England!$O$1373,[2]England!$Q$1373,[2]England!$S$1373</definedName>
    <definedName name="S4QCV" localSheetId="23">[2]England!$C$1373,[2]England!$E$1373,[2]England!$G$1373,[2]England!$I$1373,[2]England!$K$1373,[2]England!$M$1373,[2]England!$O$1373,[2]England!$Q$1373,[2]England!$S$1373</definedName>
    <definedName name="S4QCV" localSheetId="24">[2]England!$C$1373,[2]England!$E$1373,[2]England!$G$1373,[2]England!$I$1373,[2]England!$K$1373,[2]England!$M$1373,[2]England!$O$1373,[2]England!$Q$1373,[2]England!$S$1373</definedName>
    <definedName name="S4QCV" localSheetId="26">[2]England!$C$1373,[2]England!$E$1373,[2]England!$G$1373,[2]England!$I$1373,[2]England!$K$1373,[2]England!$M$1373,[2]England!$O$1373,[2]England!$Q$1373,[2]England!$S$1373</definedName>
    <definedName name="S4QCV" localSheetId="28">[2]England!$C$1373,[2]England!$E$1373,[2]England!$G$1373,[2]England!$I$1373,[2]England!$K$1373,[2]England!$M$1373,[2]England!$O$1373,[2]England!$Q$1373,[2]England!$S$1373</definedName>
    <definedName name="S4QCV" localSheetId="29">[2]England!$C$1373,[2]England!$E$1373,[2]England!$G$1373,[2]England!$I$1373,[2]England!$K$1373,[2]England!$M$1373,[2]England!$O$1373,[2]England!$Q$1373,[2]England!$S$1373</definedName>
    <definedName name="S4QCV" localSheetId="30">[2]England!$C$1373,[2]England!$E$1373,[2]England!$G$1373,[2]England!$I$1373,[2]England!$K$1373,[2]England!$M$1373,[2]England!$O$1373,[2]England!$Q$1373,[2]England!$S$1373</definedName>
    <definedName name="S4QCV" localSheetId="41">[2]England!$C$1373,[2]England!$E$1373,[2]England!$G$1373,[2]England!$I$1373,[2]England!$K$1373,[2]England!$M$1373,[2]England!$O$1373,[2]England!$Q$1373,[2]England!$S$1373</definedName>
    <definedName name="S4QCV" localSheetId="43">[2]England!$C$1373,[2]England!$E$1373,[2]England!$G$1373,[2]England!$I$1373,[2]England!$K$1373,[2]England!$M$1373,[2]England!$O$1373,[2]England!$Q$1373,[2]England!$S$1373</definedName>
    <definedName name="S4QCV" localSheetId="59">[2]England!$C$1373,[2]England!$E$1373,[2]England!$G$1373,[2]England!$I$1373,[2]England!$K$1373,[2]England!$M$1373,[2]England!$O$1373,[2]England!$Q$1373,[2]England!$S$1373</definedName>
    <definedName name="S4QCV" localSheetId="61">[2]England!$C$1373,[2]England!$E$1373,[2]England!$G$1373,[2]England!$I$1373,[2]England!$K$1373,[2]England!$M$1373,[2]England!$O$1373,[2]England!$Q$1373,[2]England!$S$1373</definedName>
    <definedName name="S4QCV">[3]England!$C$1373,[3]England!$E$1373,[3]England!$G$1373,[3]England!$I$1373,[3]England!$K$1373,[3]England!$M$1373,[3]England!$O$1373,[3]England!$Q$1373,[3]England!$S$1373</definedName>
    <definedName name="S5ACP" localSheetId="3">[2]England!$C$1719,[2]England!$E$1719,[2]England!$G$1719,[2]England!$I$1719,[2]England!$K$1719</definedName>
    <definedName name="S5ACP" localSheetId="6">[2]England!$C$1719,[2]England!$E$1719,[2]England!$G$1719,[2]England!$I$1719,[2]England!$K$1719</definedName>
    <definedName name="S5ACP" localSheetId="8">[2]England!$C$1719,[2]England!$E$1719,[2]England!$G$1719,[2]England!$I$1719,[2]England!$K$1719</definedName>
    <definedName name="S5ACP" localSheetId="10">[2]England!$C$1719,[2]England!$E$1719,[2]England!$G$1719,[2]England!$I$1719,[2]England!$K$1719</definedName>
    <definedName name="S5ACP" localSheetId="12">[2]England!$C$1719,[2]England!$E$1719,[2]England!$G$1719,[2]England!$I$1719,[2]England!$K$1719</definedName>
    <definedName name="S5ACP" localSheetId="19">[2]England!$C$1719,[2]England!$E$1719,[2]England!$G$1719,[2]England!$I$1719,[2]England!$K$1719</definedName>
    <definedName name="S5ACP" localSheetId="23">[2]England!$C$1719,[2]England!$E$1719,[2]England!$G$1719,[2]England!$I$1719,[2]England!$K$1719</definedName>
    <definedName name="S5ACP" localSheetId="24">[2]England!$C$1719,[2]England!$E$1719,[2]England!$G$1719,[2]England!$I$1719,[2]England!$K$1719</definedName>
    <definedName name="S5ACP" localSheetId="26">[2]England!$C$1719,[2]England!$E$1719,[2]England!$G$1719,[2]England!$I$1719,[2]England!$K$1719</definedName>
    <definedName name="S5ACP" localSheetId="28">[2]England!$C$1719,[2]England!$E$1719,[2]England!$G$1719,[2]England!$I$1719,[2]England!$K$1719</definedName>
    <definedName name="S5ACP" localSheetId="29">[2]England!$C$1719,[2]England!$E$1719,[2]England!$G$1719,[2]England!$I$1719,[2]England!$K$1719</definedName>
    <definedName name="S5ACP" localSheetId="30">[2]England!$C$1719,[2]England!$E$1719,[2]England!$G$1719,[2]England!$I$1719,[2]England!$K$1719</definedName>
    <definedName name="S5ACP" localSheetId="41">[2]England!$C$1719,[2]England!$E$1719,[2]England!$G$1719,[2]England!$I$1719,[2]England!$K$1719</definedName>
    <definedName name="S5ACP" localSheetId="43">[2]England!$C$1719,[2]England!$E$1719,[2]England!$G$1719,[2]England!$I$1719,[2]England!$K$1719</definedName>
    <definedName name="S5ACP" localSheetId="59">[2]England!$C$1719,[2]England!$E$1719,[2]England!$G$1719,[2]England!$I$1719,[2]England!$K$1719</definedName>
    <definedName name="S5ACP" localSheetId="61">[2]England!$C$1719,[2]England!$E$1719,[2]England!$G$1719,[2]England!$I$1719,[2]England!$K$1719</definedName>
    <definedName name="S5ACP">[3]England!$C$1719,[3]England!$E$1719,[3]England!$G$1719,[3]England!$I$1719,[3]England!$K$1719</definedName>
    <definedName name="S5ACV" localSheetId="3">[2]England!$C$1718,[2]England!$E$1718,[2]England!$G$1718,[2]England!$I$1718,[2]England!$K$1718,[2]England!$M$1718,[2]England!$O$1718,[2]England!$Q$1718,[2]England!$S$1718</definedName>
    <definedName name="S5ACV" localSheetId="6">[2]England!$C$1718,[2]England!$E$1718,[2]England!$G$1718,[2]England!$I$1718,[2]England!$K$1718,[2]England!$M$1718,[2]England!$O$1718,[2]England!$Q$1718,[2]England!$S$1718</definedName>
    <definedName name="S5ACV" localSheetId="8">[2]England!$C$1718,[2]England!$E$1718,[2]England!$G$1718,[2]England!$I$1718,[2]England!$K$1718,[2]England!$M$1718,[2]England!$O$1718,[2]England!$Q$1718,[2]England!$S$1718</definedName>
    <definedName name="S5ACV" localSheetId="10">[2]England!$C$1718,[2]England!$E$1718,[2]England!$G$1718,[2]England!$I$1718,[2]England!$K$1718,[2]England!$M$1718,[2]England!$O$1718,[2]England!$Q$1718,[2]England!$S$1718</definedName>
    <definedName name="S5ACV" localSheetId="12">[2]England!$C$1718,[2]England!$E$1718,[2]England!$G$1718,[2]England!$I$1718,[2]England!$K$1718,[2]England!$M$1718,[2]England!$O$1718,[2]England!$Q$1718,[2]England!$S$1718</definedName>
    <definedName name="S5ACV" localSheetId="19">[2]England!$C$1718,[2]England!$E$1718,[2]England!$G$1718,[2]England!$I$1718,[2]England!$K$1718,[2]England!$M$1718,[2]England!$O$1718,[2]England!$Q$1718,[2]England!$S$1718</definedName>
    <definedName name="S5ACV" localSheetId="23">[2]England!$C$1718,[2]England!$E$1718,[2]England!$G$1718,[2]England!$I$1718,[2]England!$K$1718,[2]England!$M$1718,[2]England!$O$1718,[2]England!$Q$1718,[2]England!$S$1718</definedName>
    <definedName name="S5ACV" localSheetId="24">[2]England!$C$1718,[2]England!$E$1718,[2]England!$G$1718,[2]England!$I$1718,[2]England!$K$1718,[2]England!$M$1718,[2]England!$O$1718,[2]England!$Q$1718,[2]England!$S$1718</definedName>
    <definedName name="S5ACV" localSheetId="26">[2]England!$C$1718,[2]England!$E$1718,[2]England!$G$1718,[2]England!$I$1718,[2]England!$K$1718,[2]England!$M$1718,[2]England!$O$1718,[2]England!$Q$1718,[2]England!$S$1718</definedName>
    <definedName name="S5ACV" localSheetId="28">[2]England!$C$1718,[2]England!$E$1718,[2]England!$G$1718,[2]England!$I$1718,[2]England!$K$1718,[2]England!$M$1718,[2]England!$O$1718,[2]England!$Q$1718,[2]England!$S$1718</definedName>
    <definedName name="S5ACV" localSheetId="29">[2]England!$C$1718,[2]England!$E$1718,[2]England!$G$1718,[2]England!$I$1718,[2]England!$K$1718,[2]England!$M$1718,[2]England!$O$1718,[2]England!$Q$1718,[2]England!$S$1718</definedName>
    <definedName name="S5ACV" localSheetId="30">[2]England!$C$1718,[2]England!$E$1718,[2]England!$G$1718,[2]England!$I$1718,[2]England!$K$1718,[2]England!$M$1718,[2]England!$O$1718,[2]England!$Q$1718,[2]England!$S$1718</definedName>
    <definedName name="S5ACV" localSheetId="41">[2]England!$C$1718,[2]England!$E$1718,[2]England!$G$1718,[2]England!$I$1718,[2]England!$K$1718,[2]England!$M$1718,[2]England!$O$1718,[2]England!$Q$1718,[2]England!$S$1718</definedName>
    <definedName name="S5ACV" localSheetId="43">[2]England!$C$1718,[2]England!$E$1718,[2]England!$G$1718,[2]England!$I$1718,[2]England!$K$1718,[2]England!$M$1718,[2]England!$O$1718,[2]England!$Q$1718,[2]England!$S$1718</definedName>
    <definedName name="S5ACV" localSheetId="59">[2]England!$C$1718,[2]England!$E$1718,[2]England!$G$1718,[2]England!$I$1718,[2]England!$K$1718,[2]England!$M$1718,[2]England!$O$1718,[2]England!$Q$1718,[2]England!$S$1718</definedName>
    <definedName name="S5ACV" localSheetId="61">[2]England!$C$1718,[2]England!$E$1718,[2]England!$G$1718,[2]England!$I$1718,[2]England!$K$1718,[2]England!$M$1718,[2]England!$O$1718,[2]England!$Q$1718,[2]England!$S$1718</definedName>
    <definedName name="S5ACV">[3]England!$C$1718,[3]England!$E$1718,[3]England!$G$1718,[3]England!$I$1718,[3]England!$K$1718,[3]England!$M$1718,[3]England!$O$1718,[3]England!$Q$1718,[3]England!$S$1718</definedName>
    <definedName name="S5QCP" localSheetId="3">[2]England!$C$1716,[2]England!$E$1716,[2]England!$G$1716,[2]England!$I$1716,[2]England!$K$1716</definedName>
    <definedName name="S5QCP" localSheetId="6">[2]England!$C$1716,[2]England!$E$1716,[2]England!$G$1716,[2]England!$I$1716,[2]England!$K$1716</definedName>
    <definedName name="S5QCP" localSheetId="8">[2]England!$C$1716,[2]England!$E$1716,[2]England!$G$1716,[2]England!$I$1716,[2]England!$K$1716</definedName>
    <definedName name="S5QCP" localSheetId="10">[2]England!$C$1716,[2]England!$E$1716,[2]England!$G$1716,[2]England!$I$1716,[2]England!$K$1716</definedName>
    <definedName name="S5QCP" localSheetId="12">[2]England!$C$1716,[2]England!$E$1716,[2]England!$G$1716,[2]England!$I$1716,[2]England!$K$1716</definedName>
    <definedName name="S5QCP" localSheetId="19">[2]England!$C$1716,[2]England!$E$1716,[2]England!$G$1716,[2]England!$I$1716,[2]England!$K$1716</definedName>
    <definedName name="S5QCP" localSheetId="23">[2]England!$C$1716,[2]England!$E$1716,[2]England!$G$1716,[2]England!$I$1716,[2]England!$K$1716</definedName>
    <definedName name="S5QCP" localSheetId="24">[2]England!$C$1716,[2]England!$E$1716,[2]England!$G$1716,[2]England!$I$1716,[2]England!$K$1716</definedName>
    <definedName name="S5QCP" localSheetId="26">[2]England!$C$1716,[2]England!$E$1716,[2]England!$G$1716,[2]England!$I$1716,[2]England!$K$1716</definedName>
    <definedName name="S5QCP" localSheetId="28">[2]England!$C$1716,[2]England!$E$1716,[2]England!$G$1716,[2]England!$I$1716,[2]England!$K$1716</definedName>
    <definedName name="S5QCP" localSheetId="29">[2]England!$C$1716,[2]England!$E$1716,[2]England!$G$1716,[2]England!$I$1716,[2]England!$K$1716</definedName>
    <definedName name="S5QCP" localSheetId="30">[2]England!$C$1716,[2]England!$E$1716,[2]England!$G$1716,[2]England!$I$1716,[2]England!$K$1716</definedName>
    <definedName name="S5QCP" localSheetId="41">[2]England!$C$1716,[2]England!$E$1716,[2]England!$G$1716,[2]England!$I$1716,[2]England!$K$1716</definedName>
    <definedName name="S5QCP" localSheetId="43">[2]England!$C$1716,[2]England!$E$1716,[2]England!$G$1716,[2]England!$I$1716,[2]England!$K$1716</definedName>
    <definedName name="S5QCP" localSheetId="59">[2]England!$C$1716,[2]England!$E$1716,[2]England!$G$1716,[2]England!$I$1716,[2]England!$K$1716</definedName>
    <definedName name="S5QCP" localSheetId="61">[2]England!$C$1716,[2]England!$E$1716,[2]England!$G$1716,[2]England!$I$1716,[2]England!$K$1716</definedName>
    <definedName name="S5QCP">[3]England!$C$1716,[3]England!$E$1716,[3]England!$G$1716,[3]England!$I$1716,[3]England!$K$1716</definedName>
    <definedName name="S5QCV" localSheetId="3">[2]England!$C$1715,[2]England!$E$1715,[2]England!$G$1715,[2]England!$I$1715,[2]England!$K$1715,[2]England!$M$1715,[2]England!$O$1715,[2]England!$Q$1715,[2]England!$S$1715</definedName>
    <definedName name="S5QCV" localSheetId="6">[2]England!$C$1715,[2]England!$E$1715,[2]England!$G$1715,[2]England!$I$1715,[2]England!$K$1715,[2]England!$M$1715,[2]England!$O$1715,[2]England!$Q$1715,[2]England!$S$1715</definedName>
    <definedName name="S5QCV" localSheetId="8">[2]England!$C$1715,[2]England!$E$1715,[2]England!$G$1715,[2]England!$I$1715,[2]England!$K$1715,[2]England!$M$1715,[2]England!$O$1715,[2]England!$Q$1715,[2]England!$S$1715</definedName>
    <definedName name="S5QCV" localSheetId="10">[2]England!$C$1715,[2]England!$E$1715,[2]England!$G$1715,[2]England!$I$1715,[2]England!$K$1715,[2]England!$M$1715,[2]England!$O$1715,[2]England!$Q$1715,[2]England!$S$1715</definedName>
    <definedName name="S5QCV" localSheetId="12">[2]England!$C$1715,[2]England!$E$1715,[2]England!$G$1715,[2]England!$I$1715,[2]England!$K$1715,[2]England!$M$1715,[2]England!$O$1715,[2]England!$Q$1715,[2]England!$S$1715</definedName>
    <definedName name="S5QCV" localSheetId="19">[2]England!$C$1715,[2]England!$E$1715,[2]England!$G$1715,[2]England!$I$1715,[2]England!$K$1715,[2]England!$M$1715,[2]England!$O$1715,[2]England!$Q$1715,[2]England!$S$1715</definedName>
    <definedName name="S5QCV" localSheetId="23">[2]England!$C$1715,[2]England!$E$1715,[2]England!$G$1715,[2]England!$I$1715,[2]England!$K$1715,[2]England!$M$1715,[2]England!$O$1715,[2]England!$Q$1715,[2]England!$S$1715</definedName>
    <definedName name="S5QCV" localSheetId="24">[2]England!$C$1715,[2]England!$E$1715,[2]England!$G$1715,[2]England!$I$1715,[2]England!$K$1715,[2]England!$M$1715,[2]England!$O$1715,[2]England!$Q$1715,[2]England!$S$1715</definedName>
    <definedName name="S5QCV" localSheetId="26">[2]England!$C$1715,[2]England!$E$1715,[2]England!$G$1715,[2]England!$I$1715,[2]England!$K$1715,[2]England!$M$1715,[2]England!$O$1715,[2]England!$Q$1715,[2]England!$S$1715</definedName>
    <definedName name="S5QCV" localSheetId="28">[2]England!$C$1715,[2]England!$E$1715,[2]England!$G$1715,[2]England!$I$1715,[2]England!$K$1715,[2]England!$M$1715,[2]England!$O$1715,[2]England!$Q$1715,[2]England!$S$1715</definedName>
    <definedName name="S5QCV" localSheetId="29">[2]England!$C$1715,[2]England!$E$1715,[2]England!$G$1715,[2]England!$I$1715,[2]England!$K$1715,[2]England!$M$1715,[2]England!$O$1715,[2]England!$Q$1715,[2]England!$S$1715</definedName>
    <definedName name="S5QCV" localSheetId="30">[2]England!$C$1715,[2]England!$E$1715,[2]England!$G$1715,[2]England!$I$1715,[2]England!$K$1715,[2]England!$M$1715,[2]England!$O$1715,[2]England!$Q$1715,[2]England!$S$1715</definedName>
    <definedName name="S5QCV" localSheetId="41">[2]England!$C$1715,[2]England!$E$1715,[2]England!$G$1715,[2]England!$I$1715,[2]England!$K$1715,[2]England!$M$1715,[2]England!$O$1715,[2]England!$Q$1715,[2]England!$S$1715</definedName>
    <definedName name="S5QCV" localSheetId="43">[2]England!$C$1715,[2]England!$E$1715,[2]England!$G$1715,[2]England!$I$1715,[2]England!$K$1715,[2]England!$M$1715,[2]England!$O$1715,[2]England!$Q$1715,[2]England!$S$1715</definedName>
    <definedName name="S5QCV" localSheetId="59">[2]England!$C$1715,[2]England!$E$1715,[2]England!$G$1715,[2]England!$I$1715,[2]England!$K$1715,[2]England!$M$1715,[2]England!$O$1715,[2]England!$Q$1715,[2]England!$S$1715</definedName>
    <definedName name="S5QCV" localSheetId="61">[2]England!$C$1715,[2]England!$E$1715,[2]England!$G$1715,[2]England!$I$1715,[2]England!$K$1715,[2]England!$M$1715,[2]England!$O$1715,[2]England!$Q$1715,[2]England!$S$1715</definedName>
    <definedName name="S5QCV">[3]England!$C$1715,[3]England!$E$1715,[3]England!$G$1715,[3]England!$I$1715,[3]England!$K$1715,[3]England!$M$1715,[3]England!$O$1715,[3]England!$Q$1715,[3]England!$S$1715</definedName>
    <definedName name="S6ACP" localSheetId="3">[2]England!$C$2061,[2]England!$E$2061,[2]England!$G$2061,[2]England!$I$2061,[2]England!$K$2061</definedName>
    <definedName name="S6ACP" localSheetId="6">[2]England!$C$2061,[2]England!$E$2061,[2]England!$G$2061,[2]England!$I$2061,[2]England!$K$2061</definedName>
    <definedName name="S6ACP" localSheetId="8">[2]England!$C$2061,[2]England!$E$2061,[2]England!$G$2061,[2]England!$I$2061,[2]England!$K$2061</definedName>
    <definedName name="S6ACP" localSheetId="10">[2]England!$C$2061,[2]England!$E$2061,[2]England!$G$2061,[2]England!$I$2061,[2]England!$K$2061</definedName>
    <definedName name="S6ACP" localSheetId="12">[2]England!$C$2061,[2]England!$E$2061,[2]England!$G$2061,[2]England!$I$2061,[2]England!$K$2061</definedName>
    <definedName name="S6ACP" localSheetId="19">[2]England!$C$2061,[2]England!$E$2061,[2]England!$G$2061,[2]England!$I$2061,[2]England!$K$2061</definedName>
    <definedName name="S6ACP" localSheetId="23">[2]England!$C$2061,[2]England!$E$2061,[2]England!$G$2061,[2]England!$I$2061,[2]England!$K$2061</definedName>
    <definedName name="S6ACP" localSheetId="24">[2]England!$C$2061,[2]England!$E$2061,[2]England!$G$2061,[2]England!$I$2061,[2]England!$K$2061</definedName>
    <definedName name="S6ACP" localSheetId="26">[2]England!$C$2061,[2]England!$E$2061,[2]England!$G$2061,[2]England!$I$2061,[2]England!$K$2061</definedName>
    <definedName name="S6ACP" localSheetId="28">[2]England!$C$2061,[2]England!$E$2061,[2]England!$G$2061,[2]England!$I$2061,[2]England!$K$2061</definedName>
    <definedName name="S6ACP" localSheetId="29">[2]England!$C$2061,[2]England!$E$2061,[2]England!$G$2061,[2]England!$I$2061,[2]England!$K$2061</definedName>
    <definedName name="S6ACP" localSheetId="30">[2]England!$C$2061,[2]England!$E$2061,[2]England!$G$2061,[2]England!$I$2061,[2]England!$K$2061</definedName>
    <definedName name="S6ACP" localSheetId="41">[2]England!$C$2061,[2]England!$E$2061,[2]England!$G$2061,[2]England!$I$2061,[2]England!$K$2061</definedName>
    <definedName name="S6ACP" localSheetId="43">[2]England!$C$2061,[2]England!$E$2061,[2]England!$G$2061,[2]England!$I$2061,[2]England!$K$2061</definedName>
    <definedName name="S6ACP" localSheetId="59">[2]England!$C$2061,[2]England!$E$2061,[2]England!$G$2061,[2]England!$I$2061,[2]England!$K$2061</definedName>
    <definedName name="S6ACP" localSheetId="61">[2]England!$C$2061,[2]England!$E$2061,[2]England!$G$2061,[2]England!$I$2061,[2]England!$K$2061</definedName>
    <definedName name="S6ACP">[3]England!$C$2061,[3]England!$E$2061,[3]England!$G$2061,[3]England!$I$2061,[3]England!$K$2061</definedName>
    <definedName name="S6ACV" localSheetId="3">[2]England!$C$2060,[2]England!$E$2060,[2]England!$G$2060,[2]England!$I$2060,[2]England!$K$2060,[2]England!$M$2060,[2]England!$O$2060,[2]England!$Q$2060,[2]England!$S$2060</definedName>
    <definedName name="S6ACV" localSheetId="6">[2]England!$C$2060,[2]England!$E$2060,[2]England!$G$2060,[2]England!$I$2060,[2]England!$K$2060,[2]England!$M$2060,[2]England!$O$2060,[2]England!$Q$2060,[2]England!$S$2060</definedName>
    <definedName name="S6ACV" localSheetId="8">[2]England!$C$2060,[2]England!$E$2060,[2]England!$G$2060,[2]England!$I$2060,[2]England!$K$2060,[2]England!$M$2060,[2]England!$O$2060,[2]England!$Q$2060,[2]England!$S$2060</definedName>
    <definedName name="S6ACV" localSheetId="10">[2]England!$C$2060,[2]England!$E$2060,[2]England!$G$2060,[2]England!$I$2060,[2]England!$K$2060,[2]England!$M$2060,[2]England!$O$2060,[2]England!$Q$2060,[2]England!$S$2060</definedName>
    <definedName name="S6ACV" localSheetId="12">[2]England!$C$2060,[2]England!$E$2060,[2]England!$G$2060,[2]England!$I$2060,[2]England!$K$2060,[2]England!$M$2060,[2]England!$O$2060,[2]England!$Q$2060,[2]England!$S$2060</definedName>
    <definedName name="S6ACV" localSheetId="19">[2]England!$C$2060,[2]England!$E$2060,[2]England!$G$2060,[2]England!$I$2060,[2]England!$K$2060,[2]England!$M$2060,[2]England!$O$2060,[2]England!$Q$2060,[2]England!$S$2060</definedName>
    <definedName name="S6ACV" localSheetId="23">[2]England!$C$2060,[2]England!$E$2060,[2]England!$G$2060,[2]England!$I$2060,[2]England!$K$2060,[2]England!$M$2060,[2]England!$O$2060,[2]England!$Q$2060,[2]England!$S$2060</definedName>
    <definedName name="S6ACV" localSheetId="24">[2]England!$C$2060,[2]England!$E$2060,[2]England!$G$2060,[2]England!$I$2060,[2]England!$K$2060,[2]England!$M$2060,[2]England!$O$2060,[2]England!$Q$2060,[2]England!$S$2060</definedName>
    <definedName name="S6ACV" localSheetId="26">[2]England!$C$2060,[2]England!$E$2060,[2]England!$G$2060,[2]England!$I$2060,[2]England!$K$2060,[2]England!$M$2060,[2]England!$O$2060,[2]England!$Q$2060,[2]England!$S$2060</definedName>
    <definedName name="S6ACV" localSheetId="28">[2]England!$C$2060,[2]England!$E$2060,[2]England!$G$2060,[2]England!$I$2060,[2]England!$K$2060,[2]England!$M$2060,[2]England!$O$2060,[2]England!$Q$2060,[2]England!$S$2060</definedName>
    <definedName name="S6ACV" localSheetId="29">[2]England!$C$2060,[2]England!$E$2060,[2]England!$G$2060,[2]England!$I$2060,[2]England!$K$2060,[2]England!$M$2060,[2]England!$O$2060,[2]England!$Q$2060,[2]England!$S$2060</definedName>
    <definedName name="S6ACV" localSheetId="30">[2]England!$C$2060,[2]England!$E$2060,[2]England!$G$2060,[2]England!$I$2060,[2]England!$K$2060,[2]England!$M$2060,[2]England!$O$2060,[2]England!$Q$2060,[2]England!$S$2060</definedName>
    <definedName name="S6ACV" localSheetId="41">[2]England!$C$2060,[2]England!$E$2060,[2]England!$G$2060,[2]England!$I$2060,[2]England!$K$2060,[2]England!$M$2060,[2]England!$O$2060,[2]England!$Q$2060,[2]England!$S$2060</definedName>
    <definedName name="S6ACV" localSheetId="43">[2]England!$C$2060,[2]England!$E$2060,[2]England!$G$2060,[2]England!$I$2060,[2]England!$K$2060,[2]England!$M$2060,[2]England!$O$2060,[2]England!$Q$2060,[2]England!$S$2060</definedName>
    <definedName name="S6ACV" localSheetId="59">[2]England!$C$2060,[2]England!$E$2060,[2]England!$G$2060,[2]England!$I$2060,[2]England!$K$2060,[2]England!$M$2060,[2]England!$O$2060,[2]England!$Q$2060,[2]England!$S$2060</definedName>
    <definedName name="S6ACV" localSheetId="61">[2]England!$C$2060,[2]England!$E$2060,[2]England!$G$2060,[2]England!$I$2060,[2]England!$K$2060,[2]England!$M$2060,[2]England!$O$2060,[2]England!$Q$2060,[2]England!$S$2060</definedName>
    <definedName name="S6ACV">[3]England!$C$2060,[3]England!$E$2060,[3]England!$G$2060,[3]England!$I$2060,[3]England!$K$2060,[3]England!$M$2060,[3]England!$O$2060,[3]England!$Q$2060,[3]England!$S$2060</definedName>
    <definedName name="S6QCP" localSheetId="3">[2]England!$C$2058,[2]England!$E$2058,[2]England!$G$2058,[2]England!$I$2058,[2]England!$K$2058</definedName>
    <definedName name="S6QCP" localSheetId="6">[2]England!$C$2058,[2]England!$E$2058,[2]England!$G$2058,[2]England!$I$2058,[2]England!$K$2058</definedName>
    <definedName name="S6QCP" localSheetId="8">[2]England!$C$2058,[2]England!$E$2058,[2]England!$G$2058,[2]England!$I$2058,[2]England!$K$2058</definedName>
    <definedName name="S6QCP" localSheetId="10">[2]England!$C$2058,[2]England!$E$2058,[2]England!$G$2058,[2]England!$I$2058,[2]England!$K$2058</definedName>
    <definedName name="S6QCP" localSheetId="12">[2]England!$C$2058,[2]England!$E$2058,[2]England!$G$2058,[2]England!$I$2058,[2]England!$K$2058</definedName>
    <definedName name="S6QCP" localSheetId="19">[2]England!$C$2058,[2]England!$E$2058,[2]England!$G$2058,[2]England!$I$2058,[2]England!$K$2058</definedName>
    <definedName name="S6QCP" localSheetId="23">[2]England!$C$2058,[2]England!$E$2058,[2]England!$G$2058,[2]England!$I$2058,[2]England!$K$2058</definedName>
    <definedName name="S6QCP" localSheetId="24">[2]England!$C$2058,[2]England!$E$2058,[2]England!$G$2058,[2]England!$I$2058,[2]England!$K$2058</definedName>
    <definedName name="S6QCP" localSheetId="26">[2]England!$C$2058,[2]England!$E$2058,[2]England!$G$2058,[2]England!$I$2058,[2]England!$K$2058</definedName>
    <definedName name="S6QCP" localSheetId="28">[2]England!$C$2058,[2]England!$E$2058,[2]England!$G$2058,[2]England!$I$2058,[2]England!$K$2058</definedName>
    <definedName name="S6QCP" localSheetId="29">[2]England!$C$2058,[2]England!$E$2058,[2]England!$G$2058,[2]England!$I$2058,[2]England!$K$2058</definedName>
    <definedName name="S6QCP" localSheetId="30">[2]England!$C$2058,[2]England!$E$2058,[2]England!$G$2058,[2]England!$I$2058,[2]England!$K$2058</definedName>
    <definedName name="S6QCP" localSheetId="41">[2]England!$C$2058,[2]England!$E$2058,[2]England!$G$2058,[2]England!$I$2058,[2]England!$K$2058</definedName>
    <definedName name="S6QCP" localSheetId="43">[2]England!$C$2058,[2]England!$E$2058,[2]England!$G$2058,[2]England!$I$2058,[2]England!$K$2058</definedName>
    <definedName name="S6QCP" localSheetId="59">[2]England!$C$2058,[2]England!$E$2058,[2]England!$G$2058,[2]England!$I$2058,[2]England!$K$2058</definedName>
    <definedName name="S6QCP" localSheetId="61">[2]England!$C$2058,[2]England!$E$2058,[2]England!$G$2058,[2]England!$I$2058,[2]England!$K$2058</definedName>
    <definedName name="S6QCP">[3]England!$C$2058,[3]England!$E$2058,[3]England!$G$2058,[3]England!$I$2058,[3]England!$K$2058</definedName>
    <definedName name="S6QCV" localSheetId="3">[2]England!$C$2057,[2]England!$E$2057,[2]England!$G$2057,[2]England!$I$2057,[2]England!$K$2057,[2]England!$M$2057,[2]England!$O$2057,[2]England!$Q$2057,[2]England!$S$2057</definedName>
    <definedName name="S6QCV" localSheetId="6">[2]England!$C$2057,[2]England!$E$2057,[2]England!$G$2057,[2]England!$I$2057,[2]England!$K$2057,[2]England!$M$2057,[2]England!$O$2057,[2]England!$Q$2057,[2]England!$S$2057</definedName>
    <definedName name="S6QCV" localSheetId="8">[2]England!$C$2057,[2]England!$E$2057,[2]England!$G$2057,[2]England!$I$2057,[2]England!$K$2057,[2]England!$M$2057,[2]England!$O$2057,[2]England!$Q$2057,[2]England!$S$2057</definedName>
    <definedName name="S6QCV" localSheetId="10">[2]England!$C$2057,[2]England!$E$2057,[2]England!$G$2057,[2]England!$I$2057,[2]England!$K$2057,[2]England!$M$2057,[2]England!$O$2057,[2]England!$Q$2057,[2]England!$S$2057</definedName>
    <definedName name="S6QCV" localSheetId="12">[2]England!$C$2057,[2]England!$E$2057,[2]England!$G$2057,[2]England!$I$2057,[2]England!$K$2057,[2]England!$M$2057,[2]England!$O$2057,[2]England!$Q$2057,[2]England!$S$2057</definedName>
    <definedName name="S6QCV" localSheetId="19">[2]England!$C$2057,[2]England!$E$2057,[2]England!$G$2057,[2]England!$I$2057,[2]England!$K$2057,[2]England!$M$2057,[2]England!$O$2057,[2]England!$Q$2057,[2]England!$S$2057</definedName>
    <definedName name="S6QCV" localSheetId="23">[2]England!$C$2057,[2]England!$E$2057,[2]England!$G$2057,[2]England!$I$2057,[2]England!$K$2057,[2]England!$M$2057,[2]England!$O$2057,[2]England!$Q$2057,[2]England!$S$2057</definedName>
    <definedName name="S6QCV" localSheetId="24">[2]England!$C$2057,[2]England!$E$2057,[2]England!$G$2057,[2]England!$I$2057,[2]England!$K$2057,[2]England!$M$2057,[2]England!$O$2057,[2]England!$Q$2057,[2]England!$S$2057</definedName>
    <definedName name="S6QCV" localSheetId="26">[2]England!$C$2057,[2]England!$E$2057,[2]England!$G$2057,[2]England!$I$2057,[2]England!$K$2057,[2]England!$M$2057,[2]England!$O$2057,[2]England!$Q$2057,[2]England!$S$2057</definedName>
    <definedName name="S6QCV" localSheetId="28">[2]England!$C$2057,[2]England!$E$2057,[2]England!$G$2057,[2]England!$I$2057,[2]England!$K$2057,[2]England!$M$2057,[2]England!$O$2057,[2]England!$Q$2057,[2]England!$S$2057</definedName>
    <definedName name="S6QCV" localSheetId="29">[2]England!$C$2057,[2]England!$E$2057,[2]England!$G$2057,[2]England!$I$2057,[2]England!$K$2057,[2]England!$M$2057,[2]England!$O$2057,[2]England!$Q$2057,[2]England!$S$2057</definedName>
    <definedName name="S6QCV" localSheetId="30">[2]England!$C$2057,[2]England!$E$2057,[2]England!$G$2057,[2]England!$I$2057,[2]England!$K$2057,[2]England!$M$2057,[2]England!$O$2057,[2]England!$Q$2057,[2]England!$S$2057</definedName>
    <definedName name="S6QCV" localSheetId="41">[2]England!$C$2057,[2]England!$E$2057,[2]England!$G$2057,[2]England!$I$2057,[2]England!$K$2057,[2]England!$M$2057,[2]England!$O$2057,[2]England!$Q$2057,[2]England!$S$2057</definedName>
    <definedName name="S6QCV" localSheetId="43">[2]England!$C$2057,[2]England!$E$2057,[2]England!$G$2057,[2]England!$I$2057,[2]England!$K$2057,[2]England!$M$2057,[2]England!$O$2057,[2]England!$Q$2057,[2]England!$S$2057</definedName>
    <definedName name="S6QCV" localSheetId="59">[2]England!$C$2057,[2]England!$E$2057,[2]England!$G$2057,[2]England!$I$2057,[2]England!$K$2057,[2]England!$M$2057,[2]England!$O$2057,[2]England!$Q$2057,[2]England!$S$2057</definedName>
    <definedName name="S6QCV" localSheetId="61">[2]England!$C$2057,[2]England!$E$2057,[2]England!$G$2057,[2]England!$I$2057,[2]England!$K$2057,[2]England!$M$2057,[2]England!$O$2057,[2]England!$Q$2057,[2]England!$S$2057</definedName>
    <definedName name="S6QCV">[3]England!$C$2057,[3]England!$E$2057,[3]England!$G$2057,[3]England!$I$2057,[3]England!$K$2057,[3]England!$M$2057,[3]England!$O$2057,[3]England!$Q$2057,[3]England!$S$2057</definedName>
    <definedName name="ShortDate1" localSheetId="3">[2]England!#REF!</definedName>
    <definedName name="ShortDate1" localSheetId="6">[2]England!#REF!</definedName>
    <definedName name="ShortDate1" localSheetId="8">[2]England!#REF!</definedName>
    <definedName name="ShortDate1" localSheetId="9">[3]England!#REF!</definedName>
    <definedName name="ShortDate1" localSheetId="10">[2]England!#REF!</definedName>
    <definedName name="ShortDate1" localSheetId="12">[2]England!#REF!</definedName>
    <definedName name="ShortDate1" localSheetId="19">[2]England!#REF!</definedName>
    <definedName name="ShortDate1" localSheetId="23">[2]England!#REF!</definedName>
    <definedName name="ShortDate1" localSheetId="24">[2]England!#REF!</definedName>
    <definedName name="ShortDate1" localSheetId="26">[2]England!#REF!</definedName>
    <definedName name="ShortDate1" localSheetId="28">[2]England!#REF!</definedName>
    <definedName name="ShortDate1" localSheetId="29">[2]England!#REF!</definedName>
    <definedName name="ShortDate1" localSheetId="30">[2]England!#REF!</definedName>
    <definedName name="ShortDate1" localSheetId="37">[2]England!#REF!</definedName>
    <definedName name="ShortDate1" localSheetId="41">[2]England!#REF!</definedName>
    <definedName name="ShortDate1" localSheetId="43">[2]England!#REF!</definedName>
    <definedName name="ShortDate1" localSheetId="53">[3]England!#REF!</definedName>
    <definedName name="ShortDate1" localSheetId="55">[3]England!#REF!</definedName>
    <definedName name="ShortDate1" localSheetId="56">[2]England!#REF!</definedName>
    <definedName name="ShortDate1" localSheetId="58">[3]England!#REF!</definedName>
    <definedName name="ShortDate1" localSheetId="59">[2]England!#REF!</definedName>
    <definedName name="ShortDate1" localSheetId="61">[2]England!#REF!</definedName>
    <definedName name="ShortDate1">[3]England!#REF!</definedName>
    <definedName name="Table" localSheetId="3">'[4]Table 13(Basic)'!$A$1:$K$532</definedName>
    <definedName name="Table" localSheetId="6">'[4]Table 13(Basic)'!$A$1:$K$532</definedName>
    <definedName name="Table" localSheetId="8">'[4]Table 13(Basic)'!$A$1:$K$532</definedName>
    <definedName name="Table" localSheetId="10">'[4]Table 13(Basic)'!$A$1:$K$532</definedName>
    <definedName name="Table" localSheetId="12">'[4]Table 13(Basic)'!$A$1:$K$532</definedName>
    <definedName name="Table" localSheetId="19">'[4]Table 13(Basic)'!$A$1:$K$532</definedName>
    <definedName name="Table" localSheetId="23">'[4]Table 13(Basic)'!$A$1:$K$532</definedName>
    <definedName name="Table" localSheetId="24">'[4]Table 13(Basic)'!$A$1:$K$532</definedName>
    <definedName name="Table" localSheetId="26">'[4]Table 13(Basic)'!$A$1:$K$532</definedName>
    <definedName name="Table" localSheetId="28">'[4]Table 13(Basic)'!$A$1:$K$532</definedName>
    <definedName name="Table" localSheetId="29">'[4]Table 13(Basic)'!$A$1:$K$532</definedName>
    <definedName name="Table" localSheetId="30">'[4]Table 13(Basic)'!$A$1:$K$532</definedName>
    <definedName name="Table" localSheetId="41">'[4]Table 13(Basic)'!$A$1:$K$532</definedName>
    <definedName name="Table" localSheetId="43">'[4]Table 13(Basic)'!$A$1:$K$532</definedName>
    <definedName name="Table" localSheetId="59">'[4]Table 13(Basic)'!$A$1:$K$532</definedName>
    <definedName name="Table" localSheetId="61">'[4]Table 13(Basic)'!$A$1:$K$532</definedName>
    <definedName name="Table">'[5]Table 13(Basic)'!$A$1:$K$532</definedName>
  </definedNames>
  <calcPr calcId="162913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D37" i="201"/>
  <c r="D36" i="201"/>
  <c r="C31" i="148" l="1"/>
  <c r="C30" i="148"/>
  <c r="C29" i="148"/>
  <c r="C28" i="148"/>
  <c r="C27" i="148"/>
  <c r="C26" i="148"/>
  <c r="B31" i="148"/>
  <c r="B30" i="148"/>
  <c r="B29" i="148"/>
  <c r="B28" i="148"/>
  <c r="B27" i="148"/>
  <c r="B26" i="148"/>
  <c r="Q39" i="176" l="1"/>
  <c r="P39" i="176"/>
  <c r="O39" i="176"/>
  <c r="N39" i="176"/>
  <c r="M39" i="176"/>
  <c r="L39" i="176"/>
  <c r="K39" i="176"/>
  <c r="J39" i="176"/>
  <c r="I39" i="176"/>
  <c r="H39" i="176"/>
  <c r="G39" i="176"/>
  <c r="F39" i="176"/>
  <c r="E39" i="176"/>
  <c r="D39" i="176"/>
  <c r="C39" i="176"/>
  <c r="Q38" i="176"/>
  <c r="P38" i="176"/>
  <c r="O38" i="176"/>
  <c r="N38" i="176"/>
  <c r="M38" i="176"/>
  <c r="L38" i="176"/>
  <c r="K38" i="176"/>
  <c r="J38" i="176"/>
  <c r="I38" i="176"/>
  <c r="H38" i="176"/>
  <c r="G38" i="176"/>
  <c r="F38" i="176"/>
  <c r="E38" i="176"/>
  <c r="D38" i="176"/>
  <c r="C38" i="176"/>
  <c r="B37" i="143" l="1"/>
  <c r="C37" i="143"/>
  <c r="D37" i="143"/>
  <c r="E37" i="143"/>
  <c r="F37" i="143"/>
  <c r="G37" i="143"/>
  <c r="H37" i="143"/>
  <c r="I37" i="143"/>
  <c r="J37" i="143"/>
  <c r="K37" i="143"/>
  <c r="L37" i="143"/>
  <c r="M37" i="143"/>
  <c r="N37" i="143"/>
  <c r="O37" i="143"/>
  <c r="P37" i="143"/>
  <c r="Q37" i="143"/>
  <c r="R37" i="143"/>
  <c r="T29" i="107" l="1"/>
  <c r="S29" i="107"/>
  <c r="R29" i="107"/>
  <c r="Q29" i="107"/>
  <c r="P29" i="107"/>
  <c r="O29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E23" i="104" l="1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22" i="104"/>
</calcChain>
</file>

<file path=xl/sharedStrings.xml><?xml version="1.0" encoding="utf-8"?>
<sst xmlns="http://schemas.openxmlformats.org/spreadsheetml/2006/main" count="1433" uniqueCount="827">
  <si>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</si>
  <si>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</si>
  <si>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</si>
  <si>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</si>
  <si>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</si>
  <si>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</si>
  <si>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</si>
  <si>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</si>
  <si>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</si>
  <si>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</si>
  <si>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</si>
  <si>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</si>
  <si>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</si>
  <si>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</si>
  <si>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</si>
  <si>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</si>
  <si>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</si>
  <si>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</si>
  <si>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Car</t>
  </si>
  <si>
    <t>2012-13</t>
  </si>
  <si>
    <t>2013-14</t>
  </si>
  <si>
    <t>2014-15</t>
  </si>
  <si>
    <t>2016-17</t>
  </si>
  <si>
    <t>2018-19</t>
  </si>
  <si>
    <t xml:space="preserve">2008-09 </t>
  </si>
  <si>
    <t xml:space="preserve">2009-10 </t>
  </si>
  <si>
    <t xml:space="preserve">2010-11 </t>
  </si>
  <si>
    <t xml:space="preserve">2011-12 </t>
  </si>
  <si>
    <t xml:space="preserve">2012-13 </t>
  </si>
  <si>
    <t xml:space="preserve">2013-14 </t>
  </si>
  <si>
    <t xml:space="preserve">2014-15 </t>
  </si>
  <si>
    <t xml:space="preserve">2015-16 </t>
  </si>
  <si>
    <t xml:space="preserve">2016-17 </t>
  </si>
  <si>
    <t xml:space="preserve">2017-18 </t>
  </si>
  <si>
    <t>MMR (a)</t>
  </si>
  <si>
    <t>16-24</t>
  </si>
  <si>
    <t>65-74</t>
  </si>
  <si>
    <t>75+</t>
  </si>
  <si>
    <t xml:space="preserve">2016/17 </t>
  </si>
  <si>
    <t>2015-16</t>
  </si>
  <si>
    <t>2017-18</t>
  </si>
  <si>
    <t>2011-12</t>
  </si>
  <si>
    <t>%</t>
  </si>
  <si>
    <t>55-64</t>
  </si>
  <si>
    <t>45-54</t>
  </si>
  <si>
    <t>35-44</t>
  </si>
  <si>
    <t>25-34</t>
  </si>
  <si>
    <t xml:space="preserve">2017/18 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</si>
  <si>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</si>
  <si>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</si>
  <si>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</si>
  <si>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</si>
  <si>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</si>
  <si>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</si>
  <si>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</si>
  <si>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</si>
  <si>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</si>
  <si>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2017/8</t>
  </si>
  <si>
    <t>Adroddiad Llesiant Cenedlaethau'r Dyfodol (Cymru)</t>
  </si>
  <si>
    <t>Mae'r daenlen hon yn cynnwys siartiau a data perthnasol sydd i'w canfod yn yr adroddiad blynyddol ar Lesiant Cenedlaethau'r Dyfodol (Cymru).</t>
  </si>
  <si>
    <t xml:space="preserve">I weld y siartiau a'r tablau, cliciwch ar un o'r dolenni isod. Gallwch naill ai ddewis y nod llesiant sydd o ddiddordeb i chi neu'r siart benodol yr hoffech ei gweld. </t>
  </si>
  <si>
    <t xml:space="preserve">Mae'r siartiau'n cael eu cyflwyno'n union fel y maent yn ymddangos yn y cyhoeddiad, gyda'r tabl data perthnasol oddi tanynt. </t>
  </si>
  <si>
    <t>I ddychwelyd at y dudalen gynnwys, cliciwch ar y ddolen "Cynnwys a dolenni" ar ochr dde uchaf tab pob siart, neu ar waelod pob tab isddewislen.</t>
  </si>
  <si>
    <t xml:space="preserve">Mae dolen yng nghornel dde uchaf bob siart sy'n caniatáu ichi ddychwelyd at isddewislen y nod llesiant y mae'r siart yn rhan ohono. </t>
  </si>
  <si>
    <t xml:space="preserve">Mae GVA y pen yn cynrychioli gwerth yr holl nwyddau a gwasanaethau a gynhyrchir mewn ardal. Dyma ffynhonnell yr incymau real y mae pobl yn eu hennill a'r sail ar gyfer codi trethi i ariannu gwasanaethau cyhoeddus. 
</t>
  </si>
  <si>
    <t>GVA y DU (echelin chwith)</t>
  </si>
  <si>
    <t>GVA Cymru (echelin chwith)</t>
  </si>
  <si>
    <t>Cymru Lewyrchus</t>
  </si>
  <si>
    <t>Cynnwys a Dolenni</t>
  </si>
  <si>
    <t>Cyfradd cyflogaeth (%)</t>
  </si>
  <si>
    <t>Cymru</t>
  </si>
  <si>
    <t>Y DU</t>
  </si>
  <si>
    <t>Ion-Maw 1999</t>
  </si>
  <si>
    <t>Ion-Maw 2000</t>
  </si>
  <si>
    <t>Ion-Maw 2001</t>
  </si>
  <si>
    <t>Ion-Maw 2002</t>
  </si>
  <si>
    <t>Ion-Maw 2003</t>
  </si>
  <si>
    <t>Ion-Maw 2004</t>
  </si>
  <si>
    <t>Ion-Maw 2005</t>
  </si>
  <si>
    <t>Ion-Maw 2006</t>
  </si>
  <si>
    <t>Ion-Maw 2007</t>
  </si>
  <si>
    <t>Ion-Maw 2008</t>
  </si>
  <si>
    <t>Ion-Maw 2009</t>
  </si>
  <si>
    <t>Ion-Maw 2010</t>
  </si>
  <si>
    <t>Ion-Maw 2011</t>
  </si>
  <si>
    <t>Ion-Maw 2012</t>
  </si>
  <si>
    <t>Ion-Maw 2013</t>
  </si>
  <si>
    <t>Ion-Maw 2014</t>
  </si>
  <si>
    <t>Ion-Maw 2015</t>
  </si>
  <si>
    <t>Ion-Maw 2016</t>
  </si>
  <si>
    <t>Ion-Maw 2017</t>
  </si>
  <si>
    <t>Ion-Maw 2018</t>
  </si>
  <si>
    <t>Ion-Maw 2019</t>
  </si>
  <si>
    <t>Chwef-Eb 1999</t>
  </si>
  <si>
    <t>Chwef-Eb 2000</t>
  </si>
  <si>
    <t>Chwef-Eb 2001</t>
  </si>
  <si>
    <t>Chwef-Eb 2002</t>
  </si>
  <si>
    <t>Chwef-Eb 2003</t>
  </si>
  <si>
    <t>Chwef-Eb 2004</t>
  </si>
  <si>
    <t>Chwef-Eb 2005</t>
  </si>
  <si>
    <t>Chwef-Eb 2006</t>
  </si>
  <si>
    <t>Chwef-Eb 2007</t>
  </si>
  <si>
    <t>Chwef-Eb 2008</t>
  </si>
  <si>
    <t>Chwef-Eb 2009</t>
  </si>
  <si>
    <t>Chwef-Eb 2010</t>
  </si>
  <si>
    <t>Chwef-Eb 2011</t>
  </si>
  <si>
    <t>Chwef-Eb 2012</t>
  </si>
  <si>
    <t>Chwef-Eb 2013</t>
  </si>
  <si>
    <t>Chwef-Eb 2014</t>
  </si>
  <si>
    <t>Chwef-Eb 2015</t>
  </si>
  <si>
    <t>Chwef-Eb 2016</t>
  </si>
  <si>
    <t>Chwef-Eb 2017</t>
  </si>
  <si>
    <t>Chwef-Eb 2018</t>
  </si>
  <si>
    <t>Chwef-Eb 2019</t>
  </si>
  <si>
    <t>Maw-Mai 1999</t>
  </si>
  <si>
    <t>Maw-Mai 2000</t>
  </si>
  <si>
    <t>Maw-Mai 2001</t>
  </si>
  <si>
    <t>Maw-Mai 2002</t>
  </si>
  <si>
    <t>Maw-Mai 2003</t>
  </si>
  <si>
    <t>Maw-Mai 2004</t>
  </si>
  <si>
    <t>Maw-Mai 2005</t>
  </si>
  <si>
    <t>Maw-Mai 2006</t>
  </si>
  <si>
    <t>Maw-Mai 2007</t>
  </si>
  <si>
    <t>Maw-Mai 2008</t>
  </si>
  <si>
    <t>Maw-Mai 2009</t>
  </si>
  <si>
    <t>Maw-Mai 2010</t>
  </si>
  <si>
    <t>Maw-Mai 2011</t>
  </si>
  <si>
    <t>Maw-Mai 2012</t>
  </si>
  <si>
    <t>Maw-Mai 2013</t>
  </si>
  <si>
    <t>Maw-Mai 2014</t>
  </si>
  <si>
    <t>Maw-Mai 2015</t>
  </si>
  <si>
    <t>Maw-Mai 2016</t>
  </si>
  <si>
    <t>Maw-Mai 2017</t>
  </si>
  <si>
    <t>Maw-Mai 2018</t>
  </si>
  <si>
    <t>Maw-Mai 2019</t>
  </si>
  <si>
    <t>Eb-Meh 1999</t>
  </si>
  <si>
    <t>Eb-Meh 2000</t>
  </si>
  <si>
    <t>Eb-Meh 2001</t>
  </si>
  <si>
    <t>Eb-Meh 2002</t>
  </si>
  <si>
    <t>Eb-Meh 2003</t>
  </si>
  <si>
    <t>Eb-Meh 2004</t>
  </si>
  <si>
    <t>Eb-Meh 2005</t>
  </si>
  <si>
    <t>Eb-Meh 2006</t>
  </si>
  <si>
    <t>Eb-Meh 2007</t>
  </si>
  <si>
    <t>Eb-Meh 2008</t>
  </si>
  <si>
    <t>Eb-Meh 2009</t>
  </si>
  <si>
    <t>Eb-Meh 2010</t>
  </si>
  <si>
    <t>Eb-Meh 2011</t>
  </si>
  <si>
    <t>Eb-Meh 2012</t>
  </si>
  <si>
    <t>Eb-Meh 2013</t>
  </si>
  <si>
    <t>Eb-Meh 2014</t>
  </si>
  <si>
    <t>Eb-Meh 2015</t>
  </si>
  <si>
    <t>Eb-Meh 2016</t>
  </si>
  <si>
    <t>Eb-Meh 2017</t>
  </si>
  <si>
    <t>Eb-Meh 2018</t>
  </si>
  <si>
    <t>Mai-Gorff 1999</t>
  </si>
  <si>
    <t>Mai-Gorff 2000</t>
  </si>
  <si>
    <t>Mai-Gorff 2001</t>
  </si>
  <si>
    <t>Mai-Gorff 2002</t>
  </si>
  <si>
    <t>Mai-Gorff 2003</t>
  </si>
  <si>
    <t>Mai-Gorff 2004</t>
  </si>
  <si>
    <t>Mai-Gorff 2005</t>
  </si>
  <si>
    <t>Mai-Gorff 2006</t>
  </si>
  <si>
    <t>Mai-Gorff 2007</t>
  </si>
  <si>
    <t>Mai-Gorff 2008</t>
  </si>
  <si>
    <t>Mai-Gorff 2009</t>
  </si>
  <si>
    <t>Mai-Gorff 2010</t>
  </si>
  <si>
    <t>Mai-Gorff 2011</t>
  </si>
  <si>
    <t>Mai-Gorff 2012</t>
  </si>
  <si>
    <t>Mai-Gorff 2013</t>
  </si>
  <si>
    <t>Mai-Gorff 2014</t>
  </si>
  <si>
    <t>Mai-Gorff 2015</t>
  </si>
  <si>
    <t>Mai-Gorff 2016</t>
  </si>
  <si>
    <t>Mai-Gorff 2017</t>
  </si>
  <si>
    <t>Mai-Gorff 2018</t>
  </si>
  <si>
    <t>Meh-Awst1999</t>
  </si>
  <si>
    <t>Meh-Awst2000</t>
  </si>
  <si>
    <t>Meh-Awst2001</t>
  </si>
  <si>
    <t>Meh-Awst2002</t>
  </si>
  <si>
    <t>Meh-Awst2003</t>
  </si>
  <si>
    <t>Meh-Awst2004</t>
  </si>
  <si>
    <t>Meh-Awst2005</t>
  </si>
  <si>
    <t>Meh-Awst2006</t>
  </si>
  <si>
    <t>Meh-Awst2007</t>
  </si>
  <si>
    <t>Meh-Awst2008</t>
  </si>
  <si>
    <t>Meh-Awst2009</t>
  </si>
  <si>
    <t>Meh-Awst2010</t>
  </si>
  <si>
    <t>Meh-Awst2011</t>
  </si>
  <si>
    <t>Meh-Awst2012</t>
  </si>
  <si>
    <t>Meh-Awst2013</t>
  </si>
  <si>
    <t>Meh-Awst2014</t>
  </si>
  <si>
    <t>Meh-Awst2015</t>
  </si>
  <si>
    <t>Meh-Awst2016</t>
  </si>
  <si>
    <t>Meh-Awst2017</t>
  </si>
  <si>
    <t>Meh-Awst2018</t>
  </si>
  <si>
    <t>Gorff-Medi 1999</t>
  </si>
  <si>
    <t>Gorff-Medi 2000</t>
  </si>
  <si>
    <t>Gorff-Medi 2001</t>
  </si>
  <si>
    <t>Gorff-Medi 2002</t>
  </si>
  <si>
    <t>Gorff-Medi 2003</t>
  </si>
  <si>
    <t>Gorff-Medi 2004</t>
  </si>
  <si>
    <t>Gorff-Medi 2005</t>
  </si>
  <si>
    <t>Gorff-Medi 2006</t>
  </si>
  <si>
    <t>Gorff-Medi 2007</t>
  </si>
  <si>
    <t>Gorff-Medi 2008</t>
  </si>
  <si>
    <t>Gorff-Medi 2009</t>
  </si>
  <si>
    <t>Gorff-Medi 2010</t>
  </si>
  <si>
    <t>Gorff-Medi 2011</t>
  </si>
  <si>
    <t>Gorff-Medi 2012</t>
  </si>
  <si>
    <t>Gorff-Medi 2013</t>
  </si>
  <si>
    <t>Gorff-Medi 2014</t>
  </si>
  <si>
    <t>Gorff-Medi 2015</t>
  </si>
  <si>
    <t>Gorff-Medi 2016</t>
  </si>
  <si>
    <t>Gorff-Medi 2017</t>
  </si>
  <si>
    <t>Gorff-Medi 2018</t>
  </si>
  <si>
    <t>Awst-Hyd 1999</t>
  </si>
  <si>
    <t>Awst-Hyd 2000</t>
  </si>
  <si>
    <t>Awst-Hyd 2001</t>
  </si>
  <si>
    <t>Awst-Hyd 2002</t>
  </si>
  <si>
    <t>Awst-Hyd 2003</t>
  </si>
  <si>
    <t>Awst-Hyd 2004</t>
  </si>
  <si>
    <t>Awst-Hyd 2005</t>
  </si>
  <si>
    <t>Awst-Hyd 2006</t>
  </si>
  <si>
    <t>Awst-Hyd 2007</t>
  </si>
  <si>
    <t>Awst-Hyd 2008</t>
  </si>
  <si>
    <t>Awst-Hyd 2009</t>
  </si>
  <si>
    <t>Awst-Hyd 2010</t>
  </si>
  <si>
    <t>Awst-Hyd 2011</t>
  </si>
  <si>
    <t>Awst-Hyd 2012</t>
  </si>
  <si>
    <t>Awst-Hyd 2013</t>
  </si>
  <si>
    <t>Awst-Hyd 2014</t>
  </si>
  <si>
    <t>Awst-Hyd 2015</t>
  </si>
  <si>
    <t>Awst-Hyd 2016</t>
  </si>
  <si>
    <t>Awst-Hyd 2017</t>
  </si>
  <si>
    <t>Awst-Hyd 2018</t>
  </si>
  <si>
    <t>Medi-Tach 1999</t>
  </si>
  <si>
    <t>Medi-Tach 2000</t>
  </si>
  <si>
    <t>Medi-Tach 2001</t>
  </si>
  <si>
    <t>Medi-Tach 2002</t>
  </si>
  <si>
    <t>Medi-Tach 2003</t>
  </si>
  <si>
    <t>Medi-Tach 2004</t>
  </si>
  <si>
    <t>Medi-Tach 2005</t>
  </si>
  <si>
    <t>Medi-Tach 2006</t>
  </si>
  <si>
    <t>Medi-Tach 2007</t>
  </si>
  <si>
    <t>Medi-Tach 2008</t>
  </si>
  <si>
    <t>Medi-Tach 2009</t>
  </si>
  <si>
    <t>Medi-Tach 2010</t>
  </si>
  <si>
    <t>Medi-Tach 2011</t>
  </si>
  <si>
    <t>Medi-Tach 2012</t>
  </si>
  <si>
    <t>Medi-Tach 2013</t>
  </si>
  <si>
    <t>Medi-Tach 2014</t>
  </si>
  <si>
    <t>Medi-Tach 2015</t>
  </si>
  <si>
    <t>Medi-Tach 2016</t>
  </si>
  <si>
    <t>Medi-Tach 2017</t>
  </si>
  <si>
    <t>Medi-Tach 2018</t>
  </si>
  <si>
    <t>Hyd-Rhag 1999</t>
  </si>
  <si>
    <t>Hyd-Rhag 2000</t>
  </si>
  <si>
    <t>Hyd-Rhag 2001</t>
  </si>
  <si>
    <t>Hyd-Rhag 2002</t>
  </si>
  <si>
    <t>Hyd-Rhag 2003</t>
  </si>
  <si>
    <t>Hyd-Rhag 2004</t>
  </si>
  <si>
    <t>Hyd-Rhag 2005</t>
  </si>
  <si>
    <t>Hyd-Rhag 2006</t>
  </si>
  <si>
    <t>Hyd-Rhag 2007</t>
  </si>
  <si>
    <t>Hyd-Rhag 2008</t>
  </si>
  <si>
    <t>Hyd-Rhag 2009</t>
  </si>
  <si>
    <t>Hyd-Rhag 2010</t>
  </si>
  <si>
    <t>Hyd-Rhag 2011</t>
  </si>
  <si>
    <t>Hyd-Rhag 2012</t>
  </si>
  <si>
    <t xml:space="preserve">Hyd-Rhag 2013 </t>
  </si>
  <si>
    <t>Hyd-Rhag 2014</t>
  </si>
  <si>
    <t>Hyd-Rhag 2015</t>
  </si>
  <si>
    <t>Hyd-Rhag 2016</t>
  </si>
  <si>
    <t>Hyd-Rhag 2017</t>
  </si>
  <si>
    <t>Hyd-Rhag 2018</t>
  </si>
  <si>
    <t>Tach-Ion 2000</t>
  </si>
  <si>
    <t>Tach-Ion 2001</t>
  </si>
  <si>
    <t>Tach-Ion 2002</t>
  </si>
  <si>
    <t>Tach-Ion 2003</t>
  </si>
  <si>
    <t>Tach-Ion 2004</t>
  </si>
  <si>
    <t>Tach-Ion 2005</t>
  </si>
  <si>
    <t>Tach-Ion 2006</t>
  </si>
  <si>
    <t>Tach-Ion 2007</t>
  </si>
  <si>
    <t>Tach-Ion 2008</t>
  </si>
  <si>
    <t>Tach-Ion 2009</t>
  </si>
  <si>
    <t>Tach-Ion 2010</t>
  </si>
  <si>
    <t>Tach-Ion 2011</t>
  </si>
  <si>
    <t>Tach-Ion 2012</t>
  </si>
  <si>
    <t>Tach-Ion 2013</t>
  </si>
  <si>
    <t>Tach-Ion 2014</t>
  </si>
  <si>
    <t>Tach-Ion 2015</t>
  </si>
  <si>
    <t>Tach-Ion 2016</t>
  </si>
  <si>
    <t>Tach-Ion 2017</t>
  </si>
  <si>
    <t>Tach-Ion 2018</t>
  </si>
  <si>
    <t>Tach-Ion 2019</t>
  </si>
  <si>
    <t>Rhag-Chwef 2000</t>
  </si>
  <si>
    <t>Rhag-Chwef 2001</t>
  </si>
  <si>
    <t>Rhag-Chwef 2002</t>
  </si>
  <si>
    <t>Rhag-Chwef 2003</t>
  </si>
  <si>
    <t>Rhag-Chwef 2004</t>
  </si>
  <si>
    <t>Rhag-Chwef 2005</t>
  </si>
  <si>
    <t>Rhag-Chwef 2006</t>
  </si>
  <si>
    <t>Rhag-Chwef 2007</t>
  </si>
  <si>
    <t>Rhag-Chwef 2008</t>
  </si>
  <si>
    <t>Rhag-Chwef 2009</t>
  </si>
  <si>
    <t>Rhag-Chwef 2010</t>
  </si>
  <si>
    <t>Rhag-Chwef 2011</t>
  </si>
  <si>
    <t>Rhag-Chwef 2012</t>
  </si>
  <si>
    <t>Rhag-Chwef 2013</t>
  </si>
  <si>
    <t>Rhag-Chwef 2014</t>
  </si>
  <si>
    <t>Rhag-Chwef 2015</t>
  </si>
  <si>
    <t>Rhag-Chwef 2016</t>
  </si>
  <si>
    <t>Rhag-Chwef 2017</t>
  </si>
  <si>
    <t>Rhag-Chwef 2018</t>
  </si>
  <si>
    <t>Rhag-Chwef 2019</t>
  </si>
  <si>
    <t>1.04 Cyfradd anweithgarwch economaidd pobl 16-64 oed, 1999 - 2019</t>
  </si>
  <si>
    <t>Cyfradd anweithgarwch economaidd (%)</t>
  </si>
  <si>
    <t>Maw-Mai1999</t>
  </si>
  <si>
    <t>Maw-Mai2002</t>
  </si>
  <si>
    <t>Meh-Awst 1999</t>
  </si>
  <si>
    <t>Meh-Awst 2000</t>
  </si>
  <si>
    <t>Meh-Awst 2001</t>
  </si>
  <si>
    <t>Meh-Awst 2002</t>
  </si>
  <si>
    <t>Meh-Awst 2003</t>
  </si>
  <si>
    <t>Meh-Awst 2004</t>
  </si>
  <si>
    <t>Meh-Awst 2005</t>
  </si>
  <si>
    <t>Meh-Awst 2006</t>
  </si>
  <si>
    <t>Meh-Awst 2007</t>
  </si>
  <si>
    <t>Meh-Awst 2008</t>
  </si>
  <si>
    <t>Meh-Awst 2009</t>
  </si>
  <si>
    <t>Meh-Awst 2010</t>
  </si>
  <si>
    <t>Meh-Awst 2011</t>
  </si>
  <si>
    <t>Meh-Awst 2012</t>
  </si>
  <si>
    <t>Meh-Awst 2013</t>
  </si>
  <si>
    <t>Meh-Awst 2014</t>
  </si>
  <si>
    <t>Meh-Awst 2015</t>
  </si>
  <si>
    <t>Meh-Awst 2016</t>
  </si>
  <si>
    <t>Meh-Awst 2017</t>
  </si>
  <si>
    <t>Meh-Awst 2018</t>
  </si>
  <si>
    <t>Gorff-Med 1999</t>
  </si>
  <si>
    <t>Gorff-Med 2000</t>
  </si>
  <si>
    <t>Gorff-Med 2001</t>
  </si>
  <si>
    <t>Gorff-Med 2002</t>
  </si>
  <si>
    <t>Gorff-Med 2003</t>
  </si>
  <si>
    <t>Gorff-Med 2004</t>
  </si>
  <si>
    <t>Gorff-Med 2005</t>
  </si>
  <si>
    <t>Gorff-Med 2006</t>
  </si>
  <si>
    <t>Gorff-Med 2007</t>
  </si>
  <si>
    <t>Gorff-Med 2008</t>
  </si>
  <si>
    <t>Gorff-Med 2009</t>
  </si>
  <si>
    <t>Gorff-Med 2010</t>
  </si>
  <si>
    <t>Gorff-Med 2011</t>
  </si>
  <si>
    <t>Gorff-Med 2012</t>
  </si>
  <si>
    <t>Gorff-Med 2013</t>
  </si>
  <si>
    <t>Gorff-Med 2014</t>
  </si>
  <si>
    <t>Gorff-Med 2015</t>
  </si>
  <si>
    <t>Gorff-Med 2016</t>
  </si>
  <si>
    <t>Gorff-Med 2017</t>
  </si>
  <si>
    <t>Gorff-Med 2018</t>
  </si>
  <si>
    <t>1.06 Y gwahaniaeth canrannol mewn cyflogau amser llawn canolrifol rhwng dynion a menywod, 1999 - 2018</t>
  </si>
  <si>
    <t>1. Cymru Lewyrchus</t>
  </si>
  <si>
    <t>1.  Cymru Lewyrchus - Data a Siartiau</t>
  </si>
  <si>
    <t xml:space="preserve">1.10 Y sgôr naw pwynt wedi'i chapio, yn ôl cymhwysedd i gael prydau ysgol am ddim
</t>
  </si>
  <si>
    <t>Cymwys i gael prydau ysgol am ddim</t>
  </si>
  <si>
    <t>Ddim yn gymwys i gael prydau ysgol am ddim</t>
  </si>
  <si>
    <t>Pob disgybl</t>
  </si>
  <si>
    <t>Dull</t>
  </si>
  <si>
    <t>Canran</t>
  </si>
  <si>
    <t>Cerdded</t>
  </si>
  <si>
    <t>Bws/coets</t>
  </si>
  <si>
    <t>Beic</t>
  </si>
  <si>
    <t>Trên</t>
  </si>
  <si>
    <t>2. Cymru Gydnerth - Data a Siartiau</t>
  </si>
  <si>
    <t>Cymru Gydnerth</t>
  </si>
  <si>
    <t>2. Cymru Gydnerth</t>
  </si>
  <si>
    <t>2.01 Ansawdd dŵr ymdrochi</t>
  </si>
  <si>
    <t>Gwael</t>
  </si>
  <si>
    <t>Digonol</t>
  </si>
  <si>
    <t>Da</t>
  </si>
  <si>
    <t>Ardderchog</t>
  </si>
  <si>
    <t>2.02 Sut mae mannau gwyrdd lleol wedi newid dros y 3 blynedd diwethaf?</t>
  </si>
  <si>
    <t>Wedi gwella</t>
  </si>
  <si>
    <t>Wedi aros yr un fath</t>
  </si>
  <si>
    <t>Wedi gwaethygu</t>
  </si>
  <si>
    <t>2.06 Capasiti cynhyrchu ynni adnewyddadwy</t>
  </si>
  <si>
    <t>Capasiti cynhyrchu ynni adnewyddadwy (MW)</t>
  </si>
  <si>
    <t>2.07 Canran yr anheddau â pherfformiad ynni boddhaol</t>
  </si>
  <si>
    <t>Canran yr anheddau</t>
  </si>
  <si>
    <t xml:space="preserve">Cyn 1919 </t>
  </si>
  <si>
    <t xml:space="preserve">1919 i 1944 </t>
  </si>
  <si>
    <t xml:space="preserve">1945 i 1964 </t>
  </si>
  <si>
    <t xml:space="preserve"> </t>
  </si>
  <si>
    <t xml:space="preserve">1965 i 1980 </t>
  </si>
  <si>
    <t xml:space="preserve">Ar ôl 1980 </t>
  </si>
  <si>
    <t>Blwyddyn: 2017-18</t>
  </si>
  <si>
    <t>3. Cymru Iachach - Data a Siartiau</t>
  </si>
  <si>
    <t>Cymru Iachach</t>
  </si>
  <si>
    <t>3. Cymru Iachach</t>
  </si>
  <si>
    <t>Achos gwaelodol y farwolaeth</t>
  </si>
  <si>
    <t>Pob achos</t>
  </si>
  <si>
    <t>Ffynhonnell: Digwyddiadau bywyd, y Swyddfa Ystadegau Gwladol</t>
  </si>
  <si>
    <t>Canser (malaen, heb gynnwys canser y croen nad yw'n felanoma)</t>
  </si>
  <si>
    <t>Dementia a Chlefyd Alzheimer</t>
  </si>
  <si>
    <t>Anadlol</t>
  </si>
  <si>
    <t>Allanol</t>
  </si>
  <si>
    <t xml:space="preserve">Eraill </t>
  </si>
  <si>
    <t>Cylchredol</t>
  </si>
  <si>
    <t>Awdurdodau lleol</t>
  </si>
  <si>
    <t>Perchen-feddiannydd</t>
  </si>
  <si>
    <t>Rhentu'n breifat</t>
  </si>
  <si>
    <t>Pob deiliadaeth</t>
  </si>
  <si>
    <t>Blwyddyn 7</t>
  </si>
  <si>
    <t>Blwyddyn 8</t>
  </si>
  <si>
    <t>Blwyddyn 9</t>
  </si>
  <si>
    <t>Blwyddyn 10</t>
  </si>
  <si>
    <t>Blwyddyn 11</t>
  </si>
  <si>
    <t>Ffynhonnell: Arolwg Cenedlaethol Cymru 2018-19 (oedolion); Llywodraeth Cymru ac Ymddygiadau Iechyd mewn Plant Oedran Ysgol, 2013-14</t>
  </si>
  <si>
    <t xml:space="preserve">
Nid oes modd gwneud cymariaethau manwl rhwng data oedolion a data plant oherwydd gwahaniaethau mewn canllawiau a dulliau mesur.
</t>
  </si>
  <si>
    <t>4. Cymru sy'n Fwy Cyfartal</t>
  </si>
  <si>
    <t>4. Cymru sy'n Fwy Cyfartal - Data a Siartiau</t>
  </si>
  <si>
    <t>Cymru sy'n Fwy Cyfartal</t>
  </si>
  <si>
    <t>4.05 Cyfraddau cyflogaeth yn ôl ethnigrwydd a rhywedd, 2015-2017</t>
  </si>
  <si>
    <t>Cyfradd Cyflogaeth %</t>
  </si>
  <si>
    <t>Gwryw</t>
  </si>
  <si>
    <t>Benyw</t>
  </si>
  <si>
    <t>Cyfanswm</t>
  </si>
  <si>
    <t>Gwyn</t>
  </si>
  <si>
    <t>Du</t>
  </si>
  <si>
    <t>Asiaidd</t>
  </si>
  <si>
    <t>Cymysg</t>
  </si>
  <si>
    <t>Arall</t>
  </si>
  <si>
    <t>Pob un</t>
  </si>
  <si>
    <t xml:space="preserve">4.08 Disgyblion â Datganiad Anghenion Addysgol Arbennig sy’n cyflawni’r trothwy lefel 2 cynhwysol yng Nghyfnod Allweddol 4 gan gynnwys Cymraeg iaith gyntaf neu Saesneg a Mathemateg </t>
  </si>
  <si>
    <t>Blwyddyn</t>
  </si>
  <si>
    <t>4.10 Boddhad â bywyd yn ôl statws priodasol, 2018-19</t>
  </si>
  <si>
    <t>Ardal: Cymru</t>
  </si>
  <si>
    <t>Llesiant - Boddhad cyffredinol a bywyd (graddfa 0-10)</t>
  </si>
  <si>
    <t>Cymedr</t>
  </si>
  <si>
    <t>Statws priodasol</t>
  </si>
  <si>
    <t>Priod</t>
  </si>
  <si>
    <t>Wedi gwahanu, ond yn dal yn briod yn gyfreithiol</t>
  </si>
  <si>
    <t>Wedi ysgaru</t>
  </si>
  <si>
    <t>Gweddw</t>
  </si>
  <si>
    <t>Sengl, hynny yw heb briodi na chofrestru partneriaeth sifil erioed</t>
  </si>
  <si>
    <t>5. Cymru o Gymunedau Cydlynus - Data a Siartiau</t>
  </si>
  <si>
    <t>5.03 Mynediad at wasanaethau a chyfleusterau da yn ôl ardal, 2018-19</t>
  </si>
  <si>
    <t>Tref a'r cyrion</t>
  </si>
  <si>
    <t>Pentref</t>
  </si>
  <si>
    <t>Pentref bach ac anheddau ynysig</t>
  </si>
  <si>
    <t>Newidyn deilliedig – Bodlon â’r gallu i gyrraedd gwasanaethau a chyfleusterau (dangosydd FG)</t>
  </si>
  <si>
    <t>Newidyn deilliedig - Dosbarthiad trefol/gwledig - morffoleg</t>
  </si>
  <si>
    <t xml:space="preserve"> Ydw - bodlon â mynediad at wasanaethau a chyfleusterau</t>
  </si>
  <si>
    <t>Ddim yn fodlon</t>
  </si>
  <si>
    <t>5. Cymru o Gymunedau Cydlynus</t>
  </si>
  <si>
    <t>Cymru o Gymunedau Cydlynus</t>
  </si>
  <si>
    <t>Ffynhonnell: Arolwg Cenedlaethol Cymru, Llywodraeth Cymru</t>
  </si>
  <si>
    <t>5.07 Aelwydydd sy’n wynebu bygythiad o ddigartrefedd (adran 66) yn ôl nodwedd y prif ymgeisydd, 2018-19</t>
  </si>
  <si>
    <t>Aelwydydd sy’n wynebu bygythiad o ddigartrefedd (adran 66) yn ôl oedran yr ymgeisydd</t>
  </si>
  <si>
    <t>Aelwydydd sy’n wynebu bygythiad o ddigartrefedd (adran 66) yn ôl math o aelwyd</t>
  </si>
  <si>
    <t>Oedran</t>
  </si>
  <si>
    <t>18-24 oed</t>
  </si>
  <si>
    <t>16-17 oed</t>
  </si>
  <si>
    <t>Math o aelwyd</t>
  </si>
  <si>
    <t>Person sengl</t>
  </si>
  <si>
    <t>Rhiant sengl</t>
  </si>
  <si>
    <t>Cwpl â phlant dibynnol</t>
  </si>
  <si>
    <t>5.08 Troseddau a Gofnodwyd gan yr Heddlu yn ôl 1,000 o'r Boblogaeth</t>
  </si>
  <si>
    <t>Trosedd yn erbyn y person</t>
  </si>
  <si>
    <t>Troseddau lladrata</t>
  </si>
  <si>
    <t>Difrod troseddol a chynnau tanau</t>
  </si>
  <si>
    <t>Troseddau trefn gyhoeddus</t>
  </si>
  <si>
    <t>6. Cymru â Diwylliant Bywiog  - Data a Siartiau</t>
  </si>
  <si>
    <t xml:space="preserve">6.01 Ffactorau sy'n rhwystro pobl rhag mynychu neu gymryd rhan mewn digwyddiadau celfyddydol, 2018-19
</t>
  </si>
  <si>
    <t>Rheswm</t>
  </si>
  <si>
    <t>Diffyg mynediad/cyfleusterau i bobl anabl</t>
  </si>
  <si>
    <t>Ymrwymiadau teuluol/gofal plant</t>
  </si>
  <si>
    <t>Does gen i ddim diddordeb mewn gwneud y pethau hyn</t>
  </si>
  <si>
    <t>Mae'n costio gormod</t>
  </si>
  <si>
    <t>Mae'n anodd dod o hyd i'r amser</t>
  </si>
  <si>
    <t>Dyw fy iechyd ddim yn ddigon da</t>
  </si>
  <si>
    <t>Rhugl</t>
  </si>
  <si>
    <t>7. Cymru sy'n Gyfrifol ar Lefel Fyd-eang - Data a Siartiau</t>
  </si>
  <si>
    <t>7. Cymru sy'n Gyfrifol ar Lefel Fyd-eang</t>
  </si>
  <si>
    <t>Cymru sy'n Gyfrifol ar Lefel Fyd-eang</t>
  </si>
  <si>
    <t>Nifer</t>
  </si>
  <si>
    <t>Cyfanswm a gafodd gymorth dan Adran 95</t>
  </si>
  <si>
    <t>7.02 Canran y boblogaeth myfyrwyr mewn sefydliadau addysg uwch yng Nghymru sy’n fyfyrwyr rhyngwladol</t>
  </si>
  <si>
    <t>Myfyrwyr rhyngwladol</t>
  </si>
  <si>
    <t>Pob domisil</t>
  </si>
  <si>
    <t>Canran y myfyrwyr sy'n rhyngwladol</t>
  </si>
  <si>
    <t>6 mewn 1 (b)</t>
  </si>
  <si>
    <t>(a) Mae MMR yn amddiffyn yn erbyn y frech goch, clwy'r pennau a rwbela</t>
  </si>
  <si>
    <t>7.03 P (b) Diptheria, tetanws, pertwsis (y pas), polio a Hib. Defnyddir cyfraddau pertwsis fel procsi. Yn 2018-19, rhoddir data ar gyfer y brechlyn ‘6 mewn 1’ (y brechlyn ‘5 mewn un’ gynt). Cyflwynwyd hwn ar gyfer babanod a anwyd ar 1 Awst 2017 ac wedi hynny. Byddai cyfran fach o’r plant blwydd oed yn y cohort hwn wedi cael y brechlyn ‘5 mewn 1’ DTaP/IPV/Hib</t>
  </si>
  <si>
    <t>Rydw i eisoes yn mynd/cymryd rhan gymaint ag rwy eisiau</t>
  </si>
  <si>
    <t xml:space="preserve">1.01 Gwerth Ychwanegol Gros (GVA) y pen, 1999 i 2017 </t>
  </si>
  <si>
    <t>Ffynhonnell: Dadansoddiad Llywodraeth Cymru o'r Arolwg Blynyddol o Oriau ac Enillion: y Swyddfa Ystadegau Gwladol</t>
  </si>
  <si>
    <t>Ffynhonnell: Canlyniadau Arholiadau, Llywodraeth Cymru</t>
  </si>
  <si>
    <r>
      <t xml:space="preserve">Ffynhonnell: </t>
    </r>
    <r>
      <rPr>
        <i/>
        <u/>
        <sz val="10"/>
        <color theme="10"/>
        <rFont val="Arial"/>
        <family val="2"/>
      </rPr>
      <t xml:space="preserve">Transport Statistics Great Britain 2018: </t>
    </r>
    <r>
      <rPr>
        <u/>
        <sz val="10"/>
        <color theme="10"/>
        <rFont val="Arial"/>
        <family val="2"/>
      </rPr>
      <t>yr Adran Drafnidiaeth</t>
    </r>
  </si>
  <si>
    <t>Ffynhonnell: Adroddiad Cyfoeth Naturiol Cymru ar Ansawdd Dŵr Ymdrochi 2018</t>
  </si>
  <si>
    <t>Ffynhonnell: Arolwg Cenedlaethol Cymru 2018-19</t>
  </si>
  <si>
    <t>Ffynhonnell: Adroddiad Cynhyrchu Ynni yng Nghymru</t>
  </si>
  <si>
    <t>Ffynhonnell: Arolwg Cyflwr Tai Cymru</t>
  </si>
  <si>
    <t>Ffynhonnell: Y Gronfa Ddata Genedlaethol ar Iechyd Plant Cymunedol</t>
  </si>
  <si>
    <t>Ffynhonnell: Arolwg Eiddo Byw yng Nghymru 2008; Arolwg Cyflwr Tai Cymru 2017-18</t>
  </si>
  <si>
    <t>Bechgyn</t>
  </si>
  <si>
    <t>Merched</t>
  </si>
  <si>
    <t>Cyffredinol</t>
  </si>
  <si>
    <t xml:space="preserve"> Ffynhonnell: Ymddygiadau Iechyd mewn Plant Oedran Ysgol</t>
  </si>
  <si>
    <t xml:space="preserve">Ffynhonnell: set ddata gyfun yr Arolwg Blynyddol o’r Boblogaeth 2015-17 </t>
  </si>
  <si>
    <t>Ffynhonnell: y Swyddfa Gartref</t>
  </si>
  <si>
    <t xml:space="preserve">Ffynhonnell: Llywodraeth Cymru </t>
  </si>
  <si>
    <t>Ffynhonnell: Arolwg Cenedlaethol Cymru, 2018-19</t>
  </si>
  <si>
    <t>Ffynhonnell: StatsCymru</t>
  </si>
  <si>
    <t>25+</t>
  </si>
  <si>
    <t>Ffynhonnell: Trosedddau a Gofnodwyd gan yr Heddlu, y Swyddfa Ystadegau Gwladol</t>
  </si>
  <si>
    <t>Ffynhonnell: Cyngor Celfyddydau Cymru: arolwg omnibws y plant</t>
  </si>
  <si>
    <t>Ffynhonnell: Arolwg Cenedlaethol Cymru</t>
  </si>
  <si>
    <t>Ffynhonnell: StatsCymru ac Iechyd Cyhoeddus Cymru</t>
  </si>
  <si>
    <r>
      <t>Ffynhonnell: Dadansoddiad Llywodraeth Cymru o R</t>
    </r>
    <r>
      <rPr>
        <i/>
        <u/>
        <sz val="10"/>
        <color theme="10"/>
        <rFont val="Arial"/>
        <family val="2"/>
      </rPr>
      <t>egional economic activity by gross value added (balanced), UK: 1998 to 2017: y Swyddfa Ystadegau Gwladol</t>
    </r>
  </si>
  <si>
    <t>Cymru fel % o'r DU (echelin dde)</t>
  </si>
  <si>
    <t>Amh. / Heb ateb</t>
  </si>
  <si>
    <t>Anabledd</t>
  </si>
  <si>
    <t>Hil</t>
  </si>
  <si>
    <t>Crefydd</t>
  </si>
  <si>
    <t>Cyfeiriadedd rhywiol</t>
  </si>
  <si>
    <t>Hunaniaeth trawsryweddol</t>
  </si>
  <si>
    <t>Pob trosedd(a)</t>
  </si>
  <si>
    <t xml:space="preserve">4.06 Troseddau casineb yng Nghymru yn ôl ffactor ysgogi, 2012-13 i 2017-18, 2012-13 i 2017-18 </t>
  </si>
  <si>
    <t xml:space="preserve">
(a) Gellir priodol i mwy nag un factor ysgogi i drosedd, felly nid yw rhai o’r categorïau o droseddau casineb yn cyfleu cyfanswm y troseddau.
</t>
  </si>
  <si>
    <t>Nid yw cyfanswm y troseddau yn 2011-12 ar gael.</t>
  </si>
  <si>
    <t>Cymru â Diwylliant Bywiog</t>
  </si>
  <si>
    <t>6. Cymru â Diwylliant Bywiog lle mae'r Gymraeg yn Ffynnu</t>
  </si>
  <si>
    <t>Yn gallu siarad rhywfaint</t>
  </si>
  <si>
    <t>Yn gallu siarad ychydig yn unig</t>
  </si>
  <si>
    <t>Yn gallu dweud ychydig eiriau</t>
  </si>
  <si>
    <t>1.02 Incwm Gwario Gros Aelwydydd y pen yng Nghymru, 1999 i 2017</t>
  </si>
  <si>
    <t>Cydran: Incwm gwario gros aelwydydd y pen</t>
  </si>
  <si>
    <t>Mesur: £ y pen</t>
  </si>
  <si>
    <t>Eb-Meh 2019</t>
  </si>
  <si>
    <t>Mai-Gorff 2019</t>
  </si>
  <si>
    <t>Ffynhonnell: Regional labour market statistics in the UK: September 2019: y Swyddfa Ystadegau Gwladol</t>
  </si>
  <si>
    <t>1.05 Canran y rhai 16-18 oed oedd mewn addysg, cyflogaeth neu hyfforddiant, 2004 - 2018</t>
  </si>
  <si>
    <t>16-18 mlwydd oed</t>
  </si>
  <si>
    <t>19-24 mlwydd oed</t>
  </si>
  <si>
    <t>Ffynhonnell: Cyfranogiad pobl ifanc mewn addysg a'r farchnad lafur, Llywodraeth Cymru</t>
  </si>
  <si>
    <t>Ffynhonnell: Dadansoddiad Llywodraeth Cymru o Arolwg Blynyddol Oriau ac Enillion a'r Arolwg Blynyddol o'r Boblogaeth</t>
  </si>
  <si>
    <t>1.07 Canran y bobl sy'n gweithio ac sy'n ennill yn fwy na 2/3 o gyflog cyfartalog canolrifol y DU</t>
  </si>
  <si>
    <t>Canran y bobl sy'n gweithio ac sydd â chytundeb parhaol (neu sydd â chytundeb dros ac sydd ddim yn ceisio cytundeb parhaol) ac sy'n ennill yn fwy na 2/3 o gyflog cyfartalog canolrifol y DU</t>
  </si>
  <si>
    <t>Pob unigolyn</t>
  </si>
  <si>
    <t>Plant</t>
  </si>
  <si>
    <t>Pensiynwyr</t>
  </si>
  <si>
    <t>Oedolion o oedran gweithio</t>
  </si>
  <si>
    <t>1.08 Pobl sy'n byw mewn tlodi incwm cymharol yng Nghymru, (1994-95 i 1996-97) i  (2015-16 i 2017-18)</t>
  </si>
  <si>
    <t>1.09 Canran y boblogaeth oedran gweithio (18 - 64 oed) yng Nghymru sydd heb gymwysterau, neu sydd â chymhwyster lefel 4 neu uwch, 2008 to 2018</t>
  </si>
  <si>
    <t>Dim Cymwysterau</t>
  </si>
  <si>
    <t>Cymhwyster lefel 4+</t>
  </si>
  <si>
    <t>Ffynhonnell: Dadansoddiad Llywodraeth Cymru o Arolwg Blynyddol y Boblogaeth, y Swyddfa Ystadegau Gwladol</t>
  </si>
  <si>
    <t>Busnes</t>
  </si>
  <si>
    <t>Ffynhonnell: Dadansoddiad Llywodraeth Cymru o Restr Allyriadau Atmosfferig Genedlaethol, Adran yr Amgylchedd, Bwyd a Materion Gwledig</t>
  </si>
  <si>
    <t>1.11 Allyriadau nwyon tŷ gwydr, 1990 i 2017</t>
  </si>
  <si>
    <r>
      <t>PM</t>
    </r>
    <r>
      <rPr>
        <vertAlign val="subscript"/>
        <sz val="10"/>
        <rFont val="Arial"/>
        <family val="2"/>
      </rPr>
      <t>2.5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</si>
  <si>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</t>
    </r>
  </si>
  <si>
    <r>
      <t>NO</t>
    </r>
    <r>
      <rPr>
        <vertAlign val="subscript"/>
        <sz val="10"/>
        <rFont val="Arial"/>
        <family val="2"/>
      </rPr>
      <t xml:space="preserve">2 </t>
    </r>
  </si>
  <si>
    <t>2.03 Dangosyddion Ansawdd Aer</t>
  </si>
  <si>
    <t>Ffynhonnell: Dangosyddion Ansawdd Aer</t>
  </si>
  <si>
    <t>2.04 Canran gwastraff sy'n cael ei baratoi i'w ailddefnyddio, ailgylchu neu gompostio (targed ystatudol)</t>
  </si>
  <si>
    <t>Ffynhonnell: Gwastraff dinesig awdurdodau lleol</t>
  </si>
  <si>
    <t xml:space="preserve">Total (Kilotonnes) </t>
  </si>
  <si>
    <t>Ffynhonnell: Rhestr Allyriadau Atmosfferig Genedlaethol, Adran yr Amgylchedd, Bwyd a Materion Gwledig</t>
  </si>
  <si>
    <t>2.05 Allyriadau nwyon tŷ gwydr yn ôl blwyddyn</t>
  </si>
  <si>
    <t>Sylfaen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</si>
  <si>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</si>
  <si>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</si>
  <si>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</si>
  <si>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</si>
  <si>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</si>
  <si>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</si>
  <si>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</si>
  <si>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</si>
  <si>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</si>
  <si>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</si>
  <si>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</si>
  <si>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</si>
  <si>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2013-15</t>
  </si>
  <si>
    <t>2014-16</t>
  </si>
  <si>
    <t>2015-17</t>
  </si>
  <si>
    <t>Indecs Disgwyliad Oes</t>
  </si>
  <si>
    <t>3.01 Disgwyliad oes adeg genedigaeth yn ôl rhyw (2001-03 = 100)</t>
  </si>
  <si>
    <t>Rhyw</t>
  </si>
  <si>
    <t>Dynion</t>
  </si>
  <si>
    <t>Menywod</t>
  </si>
  <si>
    <t>Ffynhonnell: y Swyddfa Ystadegau Gwladol</t>
  </si>
  <si>
    <t>2011-2013</t>
  </si>
  <si>
    <t>2012-2014</t>
  </si>
  <si>
    <t>2013-2015</t>
  </si>
  <si>
    <t>2014-2016</t>
  </si>
  <si>
    <t>2015-2017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</si>
  <si>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</si>
  <si>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</si>
  <si>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</si>
  <si>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</si>
  <si>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</si>
  <si>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</si>
  <si>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</si>
  <si>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2002-2006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</si>
  <si>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</si>
  <si>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</si>
  <si>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</si>
  <si>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</si>
  <si>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</si>
  <si>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</si>
  <si>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</si>
  <si>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</si>
  <si>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</si>
  <si>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</si>
  <si>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2018*</t>
  </si>
  <si>
    <t>3.04 Cyfraddau goroesi canser am 5 mlynedd ac 1 flwyddyn</t>
  </si>
  <si>
    <t>Pum mlynedd</t>
  </si>
  <si>
    <t>Un flwyddyn</t>
  </si>
  <si>
    <t>Ffynhonnell: Goroesi canser, Uned Deallusrwydd a Gwyliadwraeth Canser Cymru</t>
  </si>
  <si>
    <t>3.06 Canran o blant 11-16 oed yn dilyn ymddygiadau iechyd penodol</t>
  </si>
  <si>
    <t>Canrannau yr rheini ym mlynyddoedd 7,9 ac 11</t>
  </si>
  <si>
    <t>*Mae data 2018 yn seiliedig ar SHRN ac felly nid oes modd eu cymharu â blynyddoedd cynt.</t>
  </si>
  <si>
    <t>Ffynhonnell: Ymddygiadau Iechyd Plant Oedran Ysgol (HBSC) a'r Rhwydwaith Ymchwil Iechyd mewn Ysgolion (SHRN)</t>
  </si>
  <si>
    <t>Ysmygu o leiaf unwaith yr wythnos</t>
  </si>
  <si>
    <t>Yfed o leiaf yn wythnosol</t>
  </si>
  <si>
    <t>3.07 Canran yr rheini sy'n 16 mlwydd oed neu'n hŷn ac sy'n bwyta 5 dogn o ffrwythau a llysiau bob dydd, fesul cwintel amddifadedd, 2018-19</t>
  </si>
  <si>
    <t>Cwintel</t>
  </si>
  <si>
    <t>Cwintel 1 (mwyaf amddifad)</t>
  </si>
  <si>
    <t>Cwintel 2</t>
  </si>
  <si>
    <t>Cwintel 3</t>
  </si>
  <si>
    <t>Cwintel 4</t>
  </si>
  <si>
    <t>Cwintel 5 (lleiaf amddifad)</t>
  </si>
  <si>
    <t>Canran (wedi'i safoni yn ôl oedran)</t>
  </si>
  <si>
    <t>Holl dai landlordiaid 
cymdeithasol</t>
  </si>
  <si>
    <t>Landlordiaid Cymdeithasol 
Cofrestredig</t>
  </si>
  <si>
    <t>Bl. 7</t>
  </si>
  <si>
    <t>Bl. 8</t>
  </si>
  <si>
    <t>Bl. 9</t>
  </si>
  <si>
    <t>Bl.10</t>
  </si>
  <si>
    <t>Bl. 11</t>
  </si>
  <si>
    <t xml:space="preserve">3.10 Canran y plant 11-16 oed sy'n defnyddio’r cyfryngau cymdeithasol mewn ffordd broblematig, 2018
</t>
  </si>
  <si>
    <t>3.09 Canran yr anheddau sy’n bodloni mesurau procsi cyffredinol Safon Ansawdd Tai Cymru yn ôl deiliadaeth, 2008 a 2017-18 (gan ddefnyddio data arolwg cyflwr)</t>
  </si>
  <si>
    <t>3.08 Boddhad â bywyd - Prif fesurau llesiant (sgoriau cymedrig allan o 10)</t>
  </si>
  <si>
    <t>Boddhad â bywyd</t>
  </si>
  <si>
    <t>Hapus</t>
  </si>
  <si>
    <t>Gwerthfawr</t>
  </si>
  <si>
    <t>Pryderus</t>
  </si>
  <si>
    <t>2014 i 2017</t>
  </si>
  <si>
    <t xml:space="preserve">2013 i 2016 </t>
  </si>
  <si>
    <t xml:space="preserve">2012 i 2015 </t>
  </si>
  <si>
    <t xml:space="preserve">2011 i 2014 </t>
  </si>
  <si>
    <t xml:space="preserve">2010 i 2013 </t>
  </si>
  <si>
    <t xml:space="preserve">2009 i 2012 </t>
  </si>
  <si>
    <t xml:space="preserve">2008 i 2011 </t>
  </si>
  <si>
    <t xml:space="preserve">2007 i 2010 </t>
  </si>
  <si>
    <t xml:space="preserve">2006 i 2009 </t>
  </si>
  <si>
    <t xml:space="preserve">2005 i 2008 </t>
  </si>
  <si>
    <t xml:space="preserve">2004 i 2007 </t>
  </si>
  <si>
    <t xml:space="preserve">2003 i 2006 </t>
  </si>
  <si>
    <t>2002 i 2005</t>
  </si>
  <si>
    <t xml:space="preserve">2001 i 2004 </t>
  </si>
  <si>
    <t xml:space="preserve">2000 i 2003 </t>
  </si>
  <si>
    <t xml:space="preserve">1999 i 2002 </t>
  </si>
  <si>
    <t xml:space="preserve">1998 i 2001 </t>
  </si>
  <si>
    <t xml:space="preserve">1997 i 2000 </t>
  </si>
  <si>
    <t xml:space="preserve">1996 i 1999 </t>
  </si>
  <si>
    <t xml:space="preserve">1995 i 1998 </t>
  </si>
  <si>
    <t xml:space="preserve">1994 i 1997 </t>
  </si>
  <si>
    <t>Ffynhonnell 1: Tlodi: StatsCymru</t>
  </si>
  <si>
    <t>Bwlch</t>
  </si>
  <si>
    <t>Disgyblion sy'n cyflawni trothwy L2 gan gynnwys Cymraeg fel iaith gyntaf neu Saesneg a Mathemateg CA4</t>
  </si>
  <si>
    <t>Dangosydd Pynciau Craidd CA 2</t>
  </si>
  <si>
    <t>Dangosydd Cyfnod Sylfaen</t>
  </si>
  <si>
    <t>Ffynhonnell 2: StatsCymru</t>
  </si>
  <si>
    <t>2018/19</t>
  </si>
  <si>
    <t>2019</t>
  </si>
  <si>
    <t>25-44</t>
  </si>
  <si>
    <t>45-64</t>
  </si>
  <si>
    <t>4.01 Canran yr holl bobl, plant, pensiynwyr ac oedolion o oedran gweithio sy'n byw mewn tlodi incwm cymharol yng Nghymru, 1994 i 2018</t>
  </si>
  <si>
    <t>Ar ôl Costau Tai, cyfartaledd tair blynedd (blynyddoedd ariannol) 1994-95 i 1996-97, i 2015-16 i 2017-18</t>
  </si>
  <si>
    <t>2015 i 2018</t>
  </si>
  <si>
    <t>3.02 Mynegai Olygol Anghydraddoldeb ar gyfer disgwyliad oes a disgwyliad oes iach, dynion a menywod</t>
  </si>
  <si>
    <t>Disgwyliad oes iach - Dynion</t>
  </si>
  <si>
    <t>Disgwyliad oes iach - Menywod</t>
  </si>
  <si>
    <t>Disgwyliad oes - Dynion</t>
  </si>
  <si>
    <t>Disgwyliad oes - Menywod</t>
  </si>
  <si>
    <t>Ffynhonnell: Swyddfa Ystadegau Gwladol</t>
  </si>
  <si>
    <t>3.11 Canran y plant ac oedolion sy'n cydymffurfio â chanllawiau argymelledig ar gyfer gweithgarwch corfforol</t>
  </si>
  <si>
    <t>Y canllawiau argymelledig ar gyfer gweithgarwch corfforol oedd o leiaf 60 munud y diwrnod ar gyfer plant oedran ysgol uwchradd, ac o leiaf 150 munud yr wythnos ar gyfer oedolion</t>
  </si>
  <si>
    <t>Cyfnod Sylfaen a CA2 hyd at 2019, CA4 hyd at 2018. Data diweddaraf ar ddyddiad y cyhoeddiad.</t>
  </si>
  <si>
    <t>Nid yw data CA4 ar gael tan Rhagfyr 2019</t>
  </si>
  <si>
    <t>Mai i Orffennaf</t>
  </si>
  <si>
    <t>Ffynhonnell 1: Arolwg y Gweithlu, Swyddfa Ystadegau Gwladol</t>
  </si>
  <si>
    <t>Ffynhonnell 2: Tablau cartrefi islaw'r incwm cyfartalog ar gyfer Cymru: Llywodraeth Cymru</t>
  </si>
  <si>
    <t>4.03 Cyfradd cyflogaeth (canran yr oedran poblogaeth 16-64) yng Nghymru yn ôl rhyw a blwyddyn, 2005 i 2019 (cyfraddau ar gyfer Mai i Orffennaf)</t>
  </si>
  <si>
    <t>4.04 Boddhad â bywyd, yn ôl grŵp oedran, 2018-19</t>
  </si>
  <si>
    <t>Ymhle mae 10 yn dynodi'r boddhad uchaf â bywyd</t>
  </si>
  <si>
    <t>Grŵp oedran</t>
  </si>
  <si>
    <t>Amcangyfrif</t>
  </si>
  <si>
    <t>Lwfans ansicrwydd isaf</t>
  </si>
  <si>
    <t>Lwfans ansicrwydd uchaf</t>
  </si>
  <si>
    <t xml:space="preserve">Maint y sampl: </t>
  </si>
  <si>
    <t>4.07 Dosbarthiad oedran yn ôl crefydd, Cyfrifiad 2011</t>
  </si>
  <si>
    <t>Dan 16 oed</t>
  </si>
  <si>
    <t xml:space="preserve">16 i 49 </t>
  </si>
  <si>
    <t xml:space="preserve">50 i 64 </t>
  </si>
  <si>
    <t xml:space="preserve">65 a throsodd </t>
  </si>
  <si>
    <t xml:space="preserve">Pob oedran </t>
  </si>
  <si>
    <r>
      <rPr>
        <b/>
        <sz val="10"/>
        <rFont val="Arial"/>
        <family val="2"/>
      </rPr>
      <t>Pawb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</si>
  <si>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Cristnogol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</si>
  <si>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Mwslimaidd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</si>
  <si>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Bwdhaidd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</si>
  <si>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Hindŵaidd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</si>
  <si>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Iddewig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</si>
  <si>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Sikh</t>
    </r>
    <r>
      <rPr>
        <sz val="12"/>
        <rFont val="Arial"/>
        <family val="2"/>
      </rPr>
      <t xml:space="preserve"> </t>
    </r>
  </si>
  <si>
    <r>
      <rPr>
        <b/>
        <sz val="10"/>
        <rFont val="Arial"/>
        <family val="2"/>
      </rPr>
      <t>Crefydd arall</t>
    </r>
    <r>
      <rPr>
        <sz val="12"/>
        <rFont val="Arial"/>
        <family val="2"/>
      </rPr>
      <t xml:space="preserve"> </t>
    </r>
  </si>
  <si>
    <t xml:space="preserve">Dim crefydd </t>
  </si>
  <si>
    <t>Côd yr ardal: W92000004</t>
  </si>
  <si>
    <t>Ffynhonnell: Crefydd yn ôl mesur iechyd, oedran a rhyw: StatsCymru</t>
  </si>
  <si>
    <t>4.09 Bwlch cyflogaeth anabledd, blwyddyn yn dod i ben Mawrth 31 2014 i'r flwyddyn yn dod i ben Mawrth 31 2019</t>
  </si>
  <si>
    <t>Blwyddyn yn dod i ben Mawrth 31</t>
  </si>
  <si>
    <t>Anabl</t>
  </si>
  <si>
    <t>Ddim yn anabl</t>
  </si>
  <si>
    <t>Cyfradd cyflogaeth</t>
  </si>
  <si>
    <t>Canran/ pwyntiau canran</t>
  </si>
  <si>
    <t>5.01 Canran y bobl sy'n cytuno â datganiadau am eu hardal leol, 2018-19</t>
  </si>
  <si>
    <t>Mae pobl yn trin ei gilydd gydag urddas a pharch</t>
  </si>
  <si>
    <t>Mae pobl yr ardal sydd o gefndiroedd gwahanol yn cyd-dynnu'n dda</t>
  </si>
  <si>
    <t>Perthyn i'r ardal leol</t>
  </si>
  <si>
    <t>Cytuno'n gryf (%)</t>
  </si>
  <si>
    <t>Tueddu i gytuno (%)</t>
  </si>
  <si>
    <t>Ffynhonnell: Arolwg Cenedlaethol Cymru: Llywodraeth Cymru</t>
  </si>
  <si>
    <t>Datganiad</t>
  </si>
  <si>
    <t>5.02 Canran y bobl sy'n cytuno â datganiadau am deimlo'n ddiogel ar ôl iddi dywyllu, 2018-19</t>
  </si>
  <si>
    <t>Diogel iawn (%)</t>
  </si>
  <si>
    <t>Gweddol ddiogel (%)</t>
  </si>
  <si>
    <t>Diogel (%)</t>
  </si>
  <si>
    <t>Teithio ar drafnidiaeth gyhoeddus</t>
  </si>
  <si>
    <t>Cerdded yn yr ardal leol</t>
  </si>
  <si>
    <t>Teithio yn y car</t>
  </si>
  <si>
    <t>Yn y cartref</t>
  </si>
  <si>
    <t>Dangosydd cenedlaethol - yn teimlo'n ddiogel ar ôl iddi dywyllu mewn pob un o'r 4 sefyllfa</t>
  </si>
  <si>
    <t>5.04 Canran y bobl sy'n teimlo y gallant ddylanwadu ar benderfyniad sy'n cael effaith ar eu hardal leol, 2012-13 i 2018-19</t>
  </si>
  <si>
    <t>Ardal</t>
  </si>
  <si>
    <t>Grŵp / sefydliad pensiynwyr</t>
  </si>
  <si>
    <t>Grŵp amgylcheddol</t>
  </si>
  <si>
    <t>Grŵp tenantiaid / preswylwyr neu warchod cymdogaeth</t>
  </si>
  <si>
    <t>Grŵp celfyddydol (ee drama, cerddoriaeth, celf neu grefft)</t>
  </si>
  <si>
    <t>Clwb neu sefydliad arall</t>
  </si>
  <si>
    <t>Grŵp crefyddol</t>
  </si>
  <si>
    <t>Clwb chwaraeon</t>
  </si>
  <si>
    <t>Ysgol neu grŵp pobl ifanc</t>
  </si>
  <si>
    <t>Sefydliad elusennol</t>
  </si>
  <si>
    <t>5.05 Canran y bobl sy'n gwirfoddoli yn ôl y math o sefydliad, 2017-18</t>
  </si>
  <si>
    <t>Côd yr Ardal: W92000004</t>
  </si>
  <si>
    <t>Math o wirfoddoli</t>
  </si>
  <si>
    <t>Teimlo'n wrthodedig yn aml [ydw]</t>
  </si>
  <si>
    <t>Rwy'n teimlo'n agos at ddigon o bobl [na]</t>
  </si>
  <si>
    <t>Rwy'n profi teimlad cyffredinol o wacter [ydw]</t>
  </si>
  <si>
    <t>Mae digon o bobl y gallaf ddibynnu arnynt pan fo gen i broblemau [na]</t>
  </si>
  <si>
    <t>Rwy'n medru ymddiried yn llwyr mewn nifer o bobl [na]</t>
  </si>
  <si>
    <t>Gweld eisiau cael pobl o gwmpas [ydw]</t>
  </si>
  <si>
    <t>Datganiad [Ateb]</t>
  </si>
  <si>
    <t xml:space="preserve">2006/07 </t>
  </si>
  <si>
    <t xml:space="preserve">2007/08 </t>
  </si>
  <si>
    <t xml:space="preserve">2008/09 </t>
  </si>
  <si>
    <t xml:space="preserve">2009/10 </t>
  </si>
  <si>
    <t xml:space="preserve">2010/11 </t>
  </si>
  <si>
    <t xml:space="preserve">2011/12 </t>
  </si>
  <si>
    <t xml:space="preserve">2012/13 </t>
  </si>
  <si>
    <t xml:space="preserve">2013/14 </t>
  </si>
  <si>
    <t xml:space="preserve">2014/15 </t>
  </si>
  <si>
    <t xml:space="preserve">2015/16 </t>
  </si>
  <si>
    <t>6.02 Presenoldeb mewn digwyddiadau celfyddydol unwaith neu fwy y flwyddyn ymysg y rhai 7 i 18 oed, 2010 i 2018</t>
  </si>
  <si>
    <t>Ffynhonnell: Cyngor celfyddydau Cymru, Arolwg omnibws y plant</t>
  </si>
  <si>
    <t>Côd yr Ardal:W92000004</t>
  </si>
  <si>
    <t>6.03 Canran yr oedolion a'r plant sy'n cyfranogi mewn chwaraeon tair gwaith yr wythnos neu fwy</t>
  </si>
  <si>
    <t>Oedolion</t>
  </si>
  <si>
    <t>Ffynhonnell: Arolwg ar Chwaraeon Ysgol</t>
  </si>
  <si>
    <t>6.05 Canran y rhai 5 oed a throsodd mewn ysgolion uwchradd a gynhelir sy'n siarad Cymraeg gartref, 2006/07 to 2018/19</t>
  </si>
  <si>
    <t>Ffynhonnell: Cyfrifiad Ysgolion Blynyddol ar Lefel Disgyblion (PLASC)</t>
  </si>
  <si>
    <t>Nifer sy'n siarad Cymraeg gartref</t>
  </si>
  <si>
    <t>Canran sy'n siarad Cymraeg gartref</t>
  </si>
  <si>
    <t>Nodyn: Nid yw'r data'n cynnwys ysgolion arbennig</t>
  </si>
  <si>
    <t>Ffynhonnell: yr Asiantaeth Ystadegau Addysg Uwch (HESA)</t>
  </si>
  <si>
    <t>6.01 Ffactorau sy'n rhwystro pobl rhag mynychu neu gymryd rhan mewn digwyddiadau celfyddydol, 2018-19</t>
  </si>
  <si>
    <t>5.06 Canran y bobl sy'n teimlo'n unig yn ôl rheswm, 2017-18</t>
  </si>
  <si>
    <t>3.10 Canran y plant 11-16 oed sy'n defnyddio’r cyfryngau cymdeithasol mewn ffordd broblematig, 2018</t>
  </si>
  <si>
    <t>3.05 Canran ar gyfer unig fabanod byw sy'n cael eu geni â phwysau geni isel o dan 2,500g</t>
  </si>
  <si>
    <t>1.12 Dull arferol trigolion Cymru o deithio i'r gwaith, Hyd-Rhag 2017</t>
  </si>
  <si>
    <t>1.10 Y sgôr naw pwynt wedi'i chapio, yn ôl cymhwysedd i gael prydau ysgol am ddim</t>
  </si>
  <si>
    <t>1.03 Cyfradd cyflogaeth pobl 16-64 oed, 1999 - 2019</t>
  </si>
  <si>
    <t>https://llyw.cymru/llesiant-cymru</t>
  </si>
  <si>
    <t>Dyddiad cyhoeddi: 26 Medi 2019</t>
  </si>
  <si>
    <t>Ffynhonnell: Incwm Gwario Gros Aelwydydd fesul rhanbarth, Swyddfa Ystadegau Gwladol</t>
  </si>
  <si>
    <t>7.01 Allyriadau nwyon tŷ gwydr yn ôl blwyddyn</t>
  </si>
  <si>
    <t xml:space="preserve">7.03 Nifer y ceiswyr lloches oedd yn cael cymorth Adran 95, y flwyddyn yn dod i ben Mawrth 2004 i 2019
</t>
  </si>
  <si>
    <t xml:space="preserve">7.04 Canran y plant a gafodd eu himiwneiddio yng Nghymru, 2008-09 i 2018-19
</t>
  </si>
  <si>
    <t>7.03 Nifer y ceiswyr lloches oedd yn cael cymorth Adran 95, y flwyddyn yn dod i ben Mawrth 2004 i 2019</t>
  </si>
  <si>
    <t>7.04 Canran y plant a gafodd eu himiwneiddio yng Nghymru, 2008-09 i 2018-19</t>
  </si>
  <si>
    <t>Nodyn: Nid yw'r echelin yn dechrau ar sero</t>
  </si>
  <si>
    <t xml:space="preserve">4.02 I ba raddau mae merched yn gwneud yn well na bechgyn o ran cyrhaeddiad addysgol, yn ôl cyfnod allweddol, 2008/09 i 2018/19 
</t>
  </si>
  <si>
    <t xml:space="preserve">4.02 I ba raddau mae merched yn gwneud yn well na bechgyn o ran cyrhaeddiad addysgol, yn ôl cyfnod allweddol, 2008/09 i 2018/19 </t>
  </si>
  <si>
    <t xml:space="preserve">3.03 Cyfraddau marwolaeth o achosion penodol wedi’u safoni yn ôl oedran fesul 100,000 o’r boblogaeth, Cymru, 2001-2017
</t>
  </si>
  <si>
    <t>3.03 Cyfraddau marwolaeth o achosion penodol wedi’u safoni yn ôl oedran fesul 100,000 o’r boblogaeth, Cymru, 2001-2017</t>
  </si>
  <si>
    <t>1.08 Canran yr holl bobl, plant, pensiynwyr ac oedolion o oedran gweithio sy'n byw mewn tlodi incwm cymharol yng Nghymru, 1994 i 2018</t>
  </si>
  <si>
    <t xml:space="preserve">
Mae’n anodd cymharu â pherfformiad cyn 2016/17 oherwydd newidiadau sylweddol yn y ffordd y cyfrifir y dangosyddion. Gweler y datganiad "Canlyniadau arholiad Medi 2017 i Awst 2018" am ragor o wybodaeth. 
</t>
  </si>
  <si>
    <t>Trefol (poblogaeth yn fwy na 10,000)</t>
  </si>
  <si>
    <t>6.04 Y Gallu yn y Gymraeg a Nodwyd, 2012-13 i 2018-19</t>
  </si>
  <si>
    <t>Bechgyn (canran)</t>
  </si>
  <si>
    <t>Merched (canran)</t>
  </si>
  <si>
    <t>Bwlch rhwng bechgyn a merched (pwyntiau canran)</t>
  </si>
  <si>
    <t>Mae'r llinell doredig yn golygu nad oes modd cymharu'r data cyn ac ar ôl y pwynt yma. Dylid osgoi cymariaethau dros y cyfnod hwnnw.</t>
  </si>
  <si>
    <t>1.02 Incwm Gwario Gros Aelwydydd (GDHI) y pen yng Nghymru, 1999 i 2017</t>
  </si>
  <si>
    <t>Disgwyliad Oes - Blynyddoedd</t>
  </si>
  <si>
    <t>Cyfanswn (cilo-dunnellau)</t>
  </si>
  <si>
    <t>Nodyn: Mae gwahaniaeth mewn cyflog sy'n uwch na sero yn golygu bod dynion yn ennill mwy na menywod.</t>
  </si>
  <si>
    <t>Ffynhonnell: Arolwg Blynyddol o'r Boblogaeth</t>
  </si>
  <si>
    <t>1.05 Canran y bobl ifanc oedd mewn addysg, cyflogaeth neu hyfforddiant, 2004 - 2018</t>
  </si>
  <si>
    <t>Blwyddyn yn dod i ben ym mis Mawrth</t>
  </si>
  <si>
    <t>4.03 Cyfradd cyflogaeth (canran y boblogaeth sy'n 16-64 oed) yng Nghymru yn ôl rhyw a blwyddyn, 2005 i 2019 (cyfraddau ar gyfer Mai i Orffennaf)</t>
  </si>
  <si>
    <t>4.06 Troseddau casineb yng Nghymru yn ôl ffactor ysgogol, 2012-13 i 2017-18</t>
  </si>
  <si>
    <t>1.09 Canran y boblogaeth oedran gweithio (18 - 64 oed) yng Nghymru sydd heb gymwysterau, neu sydd â chymhwyster lefel 4 neu uwch, 2008 i 2018</t>
  </si>
  <si>
    <t>2.01 Dosbarthiadau ansawdd dŵr ymdrochi, 2018</t>
  </si>
  <si>
    <t>Ffynhonnell: Ystadegau Mewnfudo’r Swyddfa Gartref, y flwyddyn yn dod i ben Mawrth 2019, tabl as 16q</t>
  </si>
  <si>
    <t>https://llyw.cymru/llesiant-cymru-2019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</si>
</sst>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_ ;\-#,##0\ "/>
    <numFmt numFmtId="166" formatCode="0.0"/>
    <numFmt numFmtId="167" formatCode="_-* #,##0_-;\-* #,##0_-;_-* &quot;-&quot;??_-;_-@_-"/>
    <numFmt numFmtId="168" formatCode="#,###"/>
    <numFmt numFmtId="169" formatCode="###0%"/>
    <numFmt numFmtId="170" formatCode="#,##0.0"/>
    <numFmt numFmtId="171" formatCode="_-* #,##0.0_-;\-* #,##0.0_-;_-* &quot;-&quot;??_-;_-@_-"/>
    <numFmt numFmtId="172" formatCode="0.0%"/>
  </numFmts>
  <fonts count="9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8.4"/>
      <color indexed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sz val="10"/>
      <color rgb="FF000204"/>
      <name val="Arial"/>
      <family val="2"/>
    </font>
    <font>
      <i/>
      <sz val="10"/>
      <color rgb="FF000204"/>
      <name val="Arial"/>
      <family val="2"/>
    </font>
    <font>
      <b/>
      <sz val="10"/>
      <color rgb="FF000204"/>
      <name val="Arial"/>
      <family val="2"/>
    </font>
    <font>
      <u/>
      <sz val="12"/>
      <color rgb="FF00B0F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2"/>
      <color theme="0" tint="-0.499984740745262"/>
      <name val="Arial"/>
      <family val="2"/>
    </font>
    <font>
      <sz val="14"/>
      <color rgb="FF000000"/>
      <name val="Calibri"/>
      <family val="2"/>
    </font>
    <font>
      <sz val="9"/>
      <color indexed="8"/>
      <name val="Arial"/>
      <family val="2"/>
    </font>
    <font>
      <sz val="12"/>
      <color rgb="FF00B0F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i/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vertAlign val="subscript"/>
      <sz val="10"/>
      <name val="Arial"/>
      <family val="2"/>
    </font>
    <font>
      <b/>
      <u val="singleAccounting"/>
      <sz val="1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1"/>
      <color rgb="FF000000"/>
      <name val="Arial"/>
      <family val="2"/>
    </font>
    <font>
      <u/>
      <sz val="12"/>
      <name val="Arial"/>
      <family val="2"/>
    </font>
    <font>
      <sz val="8"/>
      <name val="Tahoma"/>
      <family val="2"/>
    </font>
    <font>
      <b/>
      <i/>
      <sz val="9"/>
      <color theme="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sz val="10"/>
      <color rgb="FF00B0F0"/>
      <name val="Arial"/>
      <family val="2"/>
    </font>
    <font>
      <b/>
      <sz val="12"/>
      <color rgb="FF002D6A"/>
      <name val="Arial"/>
      <family val="2"/>
    </font>
    <font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1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01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8" borderId="0">
      <protection locked="0"/>
    </xf>
    <xf numFmtId="0" fontId="20" fillId="9" borderId="7">
      <alignment horizontal="center" vertical="center"/>
      <protection locked="0"/>
    </xf>
    <xf numFmtId="43" fontId="22" fillId="0" borderId="0" applyFont="0" applyFill="0" applyBorder="0" applyAlignment="0" applyProtection="0"/>
    <xf numFmtId="0" fontId="20" fillId="10" borderId="0">
      <protection locked="0"/>
    </xf>
    <xf numFmtId="0" fontId="25" fillId="9" borderId="0">
      <alignment vertical="center"/>
      <protection locked="0"/>
    </xf>
    <xf numFmtId="0" fontId="25" fillId="0" borderId="0">
      <protection locked="0"/>
    </xf>
    <xf numFmtId="0" fontId="27" fillId="0" borderId="0">
      <protection locked="0"/>
    </xf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1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9" borderId="8">
      <alignment vertical="center"/>
      <protection locked="0"/>
    </xf>
    <xf numFmtId="0" fontId="20" fillId="8" borderId="0">
      <protection locked="0"/>
    </xf>
    <xf numFmtId="0" fontId="2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3" fillId="11" borderId="0" applyNumberFormat="0" applyBorder="0" applyAlignment="0" applyProtection="0"/>
    <xf numFmtId="0" fontId="34" fillId="25" borderId="9" applyNumberFormat="0" applyAlignment="0" applyProtection="0"/>
    <xf numFmtId="0" fontId="35" fillId="26" borderId="10" applyNumberFormat="0" applyAlignment="0" applyProtection="0"/>
    <xf numFmtId="164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13" fillId="0" borderId="1" applyNumberFormat="0" applyFill="0" applyAlignment="0" applyProtection="0"/>
    <xf numFmtId="0" fontId="38" fillId="0" borderId="11" applyNumberFormat="0" applyFill="0" applyAlignment="0" applyProtection="0"/>
    <xf numFmtId="0" fontId="14" fillId="0" borderId="2" applyNumberFormat="0" applyFill="0" applyAlignment="0" applyProtection="0"/>
    <xf numFmtId="0" fontId="39" fillId="0" borderId="12" applyNumberFormat="0" applyFill="0" applyAlignment="0" applyProtection="0"/>
    <xf numFmtId="0" fontId="15" fillId="0" borderId="3" applyNumberFormat="0" applyFill="0" applyAlignment="0" applyProtection="0"/>
    <xf numFmtId="0" fontId="40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5" borderId="9" applyNumberFormat="0" applyAlignment="0" applyProtection="0"/>
    <xf numFmtId="0" fontId="16" fillId="0" borderId="4" applyNumberFormat="0" applyFill="0" applyAlignment="0" applyProtection="0"/>
    <xf numFmtId="0" fontId="42" fillId="0" borderId="14" applyNumberFormat="0" applyFill="0" applyAlignment="0" applyProtection="0"/>
    <xf numFmtId="0" fontId="43" fillId="27" borderId="0" applyNumberFormat="0" applyBorder="0" applyAlignment="0" applyProtection="0"/>
    <xf numFmtId="0" fontId="28" fillId="0" borderId="0"/>
    <xf numFmtId="0" fontId="11" fillId="2" borderId="5" applyNumberFormat="0" applyFont="0" applyAlignment="0" applyProtection="0"/>
    <xf numFmtId="0" fontId="28" fillId="28" borderId="15" applyNumberFormat="0" applyFont="0" applyAlignment="0" applyProtection="0"/>
    <xf numFmtId="0" fontId="44" fillId="25" borderId="16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4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1" fillId="2" borderId="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50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52" fillId="0" borderId="0" applyFont="0" applyFill="0" applyBorder="0" applyAlignment="0" applyProtection="0"/>
    <xf numFmtId="0" fontId="52" fillId="0" borderId="0"/>
    <xf numFmtId="0" fontId="9" fillId="0" borderId="0"/>
    <xf numFmtId="0" fontId="8" fillId="0" borderId="0"/>
    <xf numFmtId="0" fontId="7" fillId="0" borderId="0"/>
    <xf numFmtId="0" fontId="59" fillId="0" borderId="0" applyNumberFormat="0" applyFill="0" applyBorder="0" applyAlignment="0" applyProtection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31" fillId="30" borderId="0" applyNumberFormat="0" applyBorder="0" applyAlignment="0" applyProtection="0"/>
    <xf numFmtId="0" fontId="31" fillId="18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25" borderId="26" applyNumberFormat="0" applyAlignment="0" applyProtection="0"/>
    <xf numFmtId="0" fontId="34" fillId="25" borderId="26" applyNumberFormat="0" applyAlignment="0" applyProtection="0"/>
    <xf numFmtId="0" fontId="41" fillId="15" borderId="26" applyNumberFormat="0" applyAlignment="0" applyProtection="0"/>
    <xf numFmtId="0" fontId="64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52" fillId="0" borderId="0"/>
    <xf numFmtId="0" fontId="11" fillId="0" borderId="0"/>
    <xf numFmtId="0" fontId="28" fillId="0" borderId="0"/>
    <xf numFmtId="0" fontId="20" fillId="0" borderId="0"/>
    <xf numFmtId="0" fontId="5" fillId="0" borderId="0"/>
    <xf numFmtId="0" fontId="52" fillId="0" borderId="0"/>
    <xf numFmtId="0" fontId="28" fillId="28" borderId="27" applyNumberFormat="0" applyFont="0" applyAlignment="0" applyProtection="0"/>
    <xf numFmtId="0" fontId="44" fillId="25" borderId="28" applyNumberFormat="0" applyAlignment="0" applyProtection="0"/>
    <xf numFmtId="9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29" applyNumberFormat="0" applyFill="0" applyAlignment="0" applyProtection="0"/>
    <xf numFmtId="0" fontId="4" fillId="0" borderId="0"/>
    <xf numFmtId="0" fontId="6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69" fillId="0" borderId="0"/>
    <xf numFmtId="0" fontId="2" fillId="0" borderId="0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0" fontId="1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</cellStyleXfs>
  <cellXfs count="486">
    <xf numFmtId="0" fontId="0" fillId="0" borderId="0" xfId="0"/>
    <xf numFmtId="0" fontId="25" fillId="0" borderId="21" xfId="0" applyFont="1" applyBorder="1" applyAlignment="1">
      <alignment horizontal="center"/>
    </xf>
    <xf numFmtId="0" fontId="25" fillId="0" borderId="31" xfId="0" applyFont="1" applyBorder="1" applyAlignment="1">
      <alignment horizontal="center" wrapText="1"/>
    </xf>
    <xf numFmtId="0" fontId="10" fillId="0" borderId="0" xfId="1192"/>
    <xf numFmtId="0" fontId="29" fillId="0" borderId="0" xfId="0" applyFont="1"/>
    <xf numFmtId="0" fontId="20" fillId="0" borderId="0" xfId="0" applyFont="1"/>
    <xf numFmtId="0" fontId="0" fillId="0" borderId="0" xfId="0" applyBorder="1"/>
    <xf numFmtId="0" fontId="28" fillId="0" borderId="0" xfId="0" applyFont="1" applyBorder="1"/>
    <xf numFmtId="0" fontId="20" fillId="0" borderId="18" xfId="0" applyFont="1" applyBorder="1"/>
    <xf numFmtId="0" fontId="24" fillId="0" borderId="0" xfId="1192" applyFont="1"/>
    <xf numFmtId="0" fontId="24" fillId="0" borderId="0" xfId="1192" applyFont="1" applyAlignment="1">
      <alignment horizontal="left" indent="2"/>
    </xf>
    <xf numFmtId="0" fontId="48" fillId="0" borderId="0" xfId="1192" applyFont="1"/>
    <xf numFmtId="0" fontId="29" fillId="0" borderId="0" xfId="0" applyFont="1" applyBorder="1" applyAlignment="1">
      <alignment vertical="center"/>
    </xf>
    <xf numFmtId="0" fontId="10" fillId="0" borderId="0" xfId="1192" applyBorder="1" applyAlignment="1">
      <alignment vertical="center"/>
    </xf>
    <xf numFmtId="0" fontId="49" fillId="0" borderId="0" xfId="0" applyFont="1"/>
    <xf numFmtId="0" fontId="0" fillId="0" borderId="0" xfId="0" applyFont="1"/>
    <xf numFmtId="0" fontId="10" fillId="0" borderId="0" xfId="1192" applyFont="1"/>
    <xf numFmtId="0" fontId="11" fillId="0" borderId="0" xfId="0" applyFont="1"/>
    <xf numFmtId="0" fontId="10" fillId="0" borderId="0" xfId="1192" applyBorder="1"/>
    <xf numFmtId="0" fontId="10" fillId="0" borderId="0" xfId="1192" applyFill="1" applyBorder="1"/>
    <xf numFmtId="0" fontId="24" fillId="0" borderId="0" xfId="1192" applyFont="1" applyFill="1" applyBorder="1" applyAlignment="1">
      <alignment horizontal="left" indent="2"/>
    </xf>
    <xf numFmtId="0" fontId="10" fillId="0" borderId="0" xfId="1192" applyFill="1" applyBorder="1" applyAlignment="1">
      <alignment horizontal="left" vertical="center" readingOrder="1"/>
    </xf>
    <xf numFmtId="0" fontId="10" fillId="0" borderId="0" xfId="1192" applyFill="1"/>
    <xf numFmtId="0" fontId="10" fillId="0" borderId="0" xfId="1192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27" fillId="0" borderId="0" xfId="0" applyFont="1"/>
    <xf numFmtId="0" fontId="10" fillId="29" borderId="0" xfId="1192" applyFill="1" applyAlignment="1">
      <alignment vertical="center"/>
    </xf>
    <xf numFmtId="0" fontId="24" fillId="0" borderId="0" xfId="1192" applyFont="1" applyBorder="1" applyAlignment="1">
      <alignment horizontal="left" indent="2"/>
    </xf>
    <xf numFmtId="0" fontId="24" fillId="0" borderId="0" xfId="1192" applyFont="1" applyFill="1" applyBorder="1" applyAlignment="1">
      <alignment horizontal="left" indent="2" readingOrder="1"/>
    </xf>
    <xf numFmtId="0" fontId="51" fillId="0" borderId="0" xfId="6" applyFont="1" applyFill="1" applyAlignment="1"/>
    <xf numFmtId="3" fontId="51" fillId="0" borderId="0" xfId="6" applyNumberFormat="1" applyFont="1" applyFill="1" applyAlignment="1">
      <alignment horizontal="right"/>
    </xf>
    <xf numFmtId="0" fontId="53" fillId="0" borderId="0" xfId="0" applyFont="1"/>
    <xf numFmtId="0" fontId="53" fillId="0" borderId="19" xfId="0" applyFont="1" applyBorder="1"/>
    <xf numFmtId="0" fontId="54" fillId="0" borderId="19" xfId="0" applyFont="1" applyBorder="1" applyAlignment="1">
      <alignment horizontal="right"/>
    </xf>
    <xf numFmtId="0" fontId="53" fillId="0" borderId="0" xfId="6" applyFont="1" applyFill="1" applyAlignment="1"/>
    <xf numFmtId="3" fontId="53" fillId="0" borderId="0" xfId="6" applyNumberFormat="1" applyFont="1" applyFill="1" applyAlignment="1">
      <alignment horizontal="right"/>
    </xf>
    <xf numFmtId="3" fontId="53" fillId="0" borderId="0" xfId="0" applyNumberFormat="1" applyFont="1" applyFill="1" applyAlignment="1">
      <alignment horizontal="right"/>
    </xf>
    <xf numFmtId="3" fontId="53" fillId="0" borderId="0" xfId="0" applyNumberFormat="1" applyFont="1" applyFill="1"/>
    <xf numFmtId="0" fontId="53" fillId="0" borderId="19" xfId="6" applyFont="1" applyFill="1" applyBorder="1" applyAlignment="1"/>
    <xf numFmtId="3" fontId="53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165" fontId="53" fillId="0" borderId="0" xfId="1193" applyNumberFormat="1" applyFont="1" applyFill="1" applyBorder="1" applyAlignment="1">
      <alignment horizontal="right"/>
    </xf>
    <xf numFmtId="0" fontId="49" fillId="0" borderId="19" xfId="0" applyFont="1" applyBorder="1"/>
    <xf numFmtId="0" fontId="53" fillId="0" borderId="19" xfId="0" applyFont="1" applyFill="1" applyBorder="1" applyAlignment="1">
      <alignment horizontal="center"/>
    </xf>
    <xf numFmtId="165" fontId="53" fillId="0" borderId="19" xfId="1193" applyNumberFormat="1" applyFont="1" applyFill="1" applyBorder="1" applyAlignment="1">
      <alignment horizontal="right"/>
    </xf>
    <xf numFmtId="1" fontId="53" fillId="0" borderId="0" xfId="0" applyNumberFormat="1" applyFont="1"/>
    <xf numFmtId="1" fontId="53" fillId="0" borderId="19" xfId="0" applyNumberFormat="1" applyFont="1" applyBorder="1"/>
    <xf numFmtId="0" fontId="49" fillId="0" borderId="0" xfId="0" applyFont="1" applyBorder="1"/>
    <xf numFmtId="0" fontId="53" fillId="0" borderId="19" xfId="0" applyFont="1" applyFill="1" applyBorder="1"/>
    <xf numFmtId="0" fontId="56" fillId="0" borderId="0" xfId="1192" applyFont="1"/>
    <xf numFmtId="0" fontId="29" fillId="0" borderId="0" xfId="0" applyFont="1" applyBorder="1"/>
    <xf numFmtId="0" fontId="28" fillId="0" borderId="0" xfId="0" applyFont="1"/>
    <xf numFmtId="0" fontId="20" fillId="0" borderId="0" xfId="0" applyFont="1" applyBorder="1"/>
    <xf numFmtId="0" fontId="25" fillId="0" borderId="21" xfId="0" applyFont="1" applyBorder="1" applyAlignment="1">
      <alignment horizontal="left"/>
    </xf>
    <xf numFmtId="0" fontId="20" fillId="0" borderId="19" xfId="0" applyFont="1" applyBorder="1"/>
    <xf numFmtId="0" fontId="25" fillId="0" borderId="21" xfId="0" applyFont="1" applyBorder="1" applyAlignment="1">
      <alignment horizontal="center"/>
    </xf>
    <xf numFmtId="0" fontId="60" fillId="0" borderId="0" xfId="0" applyFont="1" applyAlignment="1">
      <alignment horizontal="center" vertical="center" readingOrder="1"/>
    </xf>
    <xf numFmtId="0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 applyAlignment="1">
      <alignment horizontal="right"/>
    </xf>
    <xf numFmtId="0" fontId="20" fillId="0" borderId="19" xfId="0" applyFont="1" applyFill="1" applyBorder="1"/>
    <xf numFmtId="166" fontId="20" fillId="0" borderId="19" xfId="0" applyNumberFormat="1" applyFont="1" applyFill="1" applyBorder="1" applyAlignment="1">
      <alignment horizontal="right"/>
    </xf>
    <xf numFmtId="166" fontId="20" fillId="0" borderId="0" xfId="13" applyNumberFormat="1" applyFont="1"/>
    <xf numFmtId="166" fontId="20" fillId="0" borderId="0" xfId="13" applyNumberFormat="1" applyFont="1" applyFill="1" applyAlignment="1">
      <alignment horizontal="right"/>
    </xf>
    <xf numFmtId="166" fontId="20" fillId="0" borderId="0" xfId="13" applyNumberFormat="1" applyFont="1" applyBorder="1"/>
    <xf numFmtId="0" fontId="20" fillId="0" borderId="0" xfId="13" applyFont="1"/>
    <xf numFmtId="3" fontId="20" fillId="0" borderId="0" xfId="13" applyNumberFormat="1" applyFont="1"/>
    <xf numFmtId="166" fontId="20" fillId="0" borderId="0" xfId="0" applyNumberFormat="1" applyFont="1" applyBorder="1"/>
    <xf numFmtId="0" fontId="25" fillId="0" borderId="18" xfId="0" applyFont="1" applyBorder="1" applyAlignment="1">
      <alignment horizontal="center"/>
    </xf>
    <xf numFmtId="166" fontId="20" fillId="0" borderId="19" xfId="13" applyNumberFormat="1" applyFont="1" applyBorder="1"/>
    <xf numFmtId="166" fontId="20" fillId="0" borderId="19" xfId="0" applyNumberFormat="1" applyFont="1" applyBorder="1"/>
    <xf numFmtId="0" fontId="25" fillId="0" borderId="20" xfId="0" applyFont="1" applyBorder="1" applyAlignment="1">
      <alignment horizontal="center"/>
    </xf>
    <xf numFmtId="0" fontId="29" fillId="0" borderId="0" xfId="0" applyFont="1" applyBorder="1" applyAlignment="1"/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9" fontId="20" fillId="0" borderId="0" xfId="1197" applyFont="1"/>
    <xf numFmtId="9" fontId="20" fillId="0" borderId="19" xfId="1197" applyFont="1" applyBorder="1"/>
    <xf numFmtId="0" fontId="28" fillId="0" borderId="22" xfId="0" applyFont="1" applyBorder="1"/>
    <xf numFmtId="0" fontId="25" fillId="0" borderId="24" xfId="0" applyFont="1" applyBorder="1" applyAlignment="1">
      <alignment horizontal="left"/>
    </xf>
    <xf numFmtId="0" fontId="25" fillId="0" borderId="24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8" fillId="0" borderId="0" xfId="0" applyFont="1" applyFill="1" applyBorder="1"/>
    <xf numFmtId="0" fontId="0" fillId="0" borderId="0" xfId="0" applyFont="1" applyFill="1" applyBorder="1"/>
    <xf numFmtId="0" fontId="24" fillId="29" borderId="0" xfId="1192" applyFont="1" applyFill="1"/>
    <xf numFmtId="0" fontId="55" fillId="0" borderId="0" xfId="6" applyFont="1" applyFill="1" applyAlignment="1"/>
    <xf numFmtId="3" fontId="55" fillId="0" borderId="0" xfId="0" applyNumberFormat="1" applyFont="1" applyFill="1" applyAlignment="1">
      <alignment horizontal="right"/>
    </xf>
    <xf numFmtId="0" fontId="0" fillId="0" borderId="19" xfId="0" applyBorder="1"/>
    <xf numFmtId="166" fontId="53" fillId="0" borderId="0" xfId="0" applyNumberFormat="1" applyFont="1"/>
    <xf numFmtId="166" fontId="53" fillId="0" borderId="19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53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5" fillId="0" borderId="25" xfId="0" applyFont="1" applyFill="1" applyBorder="1" applyAlignment="1">
      <alignment horizontal="left"/>
    </xf>
    <xf numFmtId="0" fontId="25" fillId="0" borderId="25" xfId="0" applyFont="1" applyFill="1" applyBorder="1" applyAlignment="1">
      <alignment horizontal="right" wrapText="1"/>
    </xf>
    <xf numFmtId="0" fontId="28" fillId="0" borderId="0" xfId="0" applyFont="1" applyFill="1"/>
    <xf numFmtId="0" fontId="20" fillId="0" borderId="0" xfId="0" applyFont="1" applyFill="1" applyBorder="1" applyAlignment="1">
      <alignment horizontal="left"/>
    </xf>
    <xf numFmtId="0" fontId="28" fillId="0" borderId="23" xfId="0" applyFont="1" applyBorder="1"/>
    <xf numFmtId="0" fontId="20" fillId="0" borderId="0" xfId="0" applyFont="1" applyBorder="1" applyAlignment="1"/>
    <xf numFmtId="0" fontId="20" fillId="0" borderId="19" xfId="0" applyFont="1" applyBorder="1" applyAlignment="1"/>
    <xf numFmtId="0" fontId="29" fillId="0" borderId="0" xfId="398" applyFont="1" applyBorder="1"/>
    <xf numFmtId="0" fontId="29" fillId="0" borderId="23" xfId="0" applyFont="1" applyBorder="1"/>
    <xf numFmtId="0" fontId="62" fillId="0" borderId="0" xfId="0" applyFont="1"/>
    <xf numFmtId="0" fontId="20" fillId="0" borderId="0" xfId="0" applyFont="1" applyFill="1" applyBorder="1"/>
    <xf numFmtId="3" fontId="20" fillId="0" borderId="0" xfId="0" applyNumberFormat="1" applyFont="1" applyFill="1" applyBorder="1"/>
    <xf numFmtId="166" fontId="20" fillId="0" borderId="0" xfId="0" applyNumberFormat="1" applyFont="1" applyFill="1" applyBorder="1"/>
    <xf numFmtId="3" fontId="20" fillId="0" borderId="19" xfId="0" applyNumberFormat="1" applyFont="1" applyFill="1" applyBorder="1"/>
    <xf numFmtId="166" fontId="20" fillId="0" borderId="19" xfId="0" applyNumberFormat="1" applyFont="1" applyFill="1" applyBorder="1"/>
    <xf numFmtId="0" fontId="61" fillId="0" borderId="0" xfId="400" applyFont="1" applyBorder="1" applyAlignment="1">
      <alignment wrapText="1"/>
    </xf>
    <xf numFmtId="0" fontId="61" fillId="0" borderId="0" xfId="400" applyFont="1" applyBorder="1" applyAlignment="1">
      <alignment horizontal="left" vertical="top" wrapText="1"/>
    </xf>
    <xf numFmtId="0" fontId="61" fillId="0" borderId="0" xfId="400" applyFont="1" applyBorder="1" applyAlignment="1">
      <alignment horizontal="center" wrapText="1"/>
    </xf>
    <xf numFmtId="169" fontId="61" fillId="0" borderId="0" xfId="400" applyNumberFormat="1" applyFont="1" applyBorder="1" applyAlignment="1">
      <alignment horizontal="right" vertical="center"/>
    </xf>
    <xf numFmtId="0" fontId="61" fillId="0" borderId="0" xfId="401" applyFont="1" applyBorder="1" applyAlignment="1">
      <alignment horizontal="center" wrapText="1"/>
    </xf>
    <xf numFmtId="0" fontId="6" fillId="0" borderId="0" xfId="399" applyBorder="1"/>
    <xf numFmtId="1" fontId="20" fillId="0" borderId="0" xfId="0" applyNumberFormat="1" applyFont="1" applyFill="1" applyBorder="1"/>
    <xf numFmtId="0" fontId="20" fillId="0" borderId="0" xfId="410" applyFont="1"/>
    <xf numFmtId="0" fontId="20" fillId="0" borderId="0" xfId="410" applyFont="1" applyAlignment="1">
      <alignment horizontal="left"/>
    </xf>
    <xf numFmtId="0" fontId="25" fillId="0" borderId="0" xfId="410" applyFont="1" applyAlignment="1">
      <alignment horizontal="left"/>
    </xf>
    <xf numFmtId="0" fontId="20" fillId="0" borderId="0" xfId="410" applyFont="1" applyAlignment="1">
      <alignment horizontal="left" indent="1"/>
    </xf>
    <xf numFmtId="0" fontId="67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4" fillId="0" borderId="0" xfId="654"/>
    <xf numFmtId="0" fontId="4" fillId="0" borderId="0" xfId="654" applyAlignment="1"/>
    <xf numFmtId="0" fontId="4" fillId="0" borderId="0" xfId="654" applyAlignment="1">
      <alignment horizontal="left"/>
    </xf>
    <xf numFmtId="0" fontId="0" fillId="0" borderId="0" xfId="0"/>
    <xf numFmtId="3" fontId="20" fillId="0" borderId="0" xfId="1187" applyNumberFormat="1" applyFont="1" applyFill="1" applyBorder="1" applyAlignment="1">
      <alignment horizontal="right" vertical="center" wrapText="1"/>
    </xf>
    <xf numFmtId="1" fontId="20" fillId="0" borderId="0" xfId="1186" applyNumberFormat="1" applyFont="1" applyFill="1" applyBorder="1" applyAlignment="1" applyProtection="1">
      <alignment horizontal="center" vertical="center" wrapText="1"/>
    </xf>
    <xf numFmtId="1" fontId="20" fillId="0" borderId="0" xfId="1186" applyNumberFormat="1" applyFont="1" applyFill="1" applyBorder="1" applyAlignment="1" applyProtection="1">
      <alignment horizontal="right" vertical="center" wrapText="1"/>
    </xf>
    <xf numFmtId="1" fontId="20" fillId="0" borderId="0" xfId="0" applyNumberFormat="1" applyFont="1" applyFill="1"/>
    <xf numFmtId="1" fontId="20" fillId="0" borderId="0" xfId="0" applyNumberFormat="1" applyFont="1" applyFill="1" applyBorder="1" applyAlignment="1">
      <alignment horizontal="right"/>
    </xf>
    <xf numFmtId="0" fontId="29" fillId="0" borderId="0" xfId="654" applyFont="1" applyAlignment="1">
      <alignment horizontal="left"/>
    </xf>
    <xf numFmtId="0" fontId="20" fillId="0" borderId="0" xfId="0" applyFont="1" applyAlignment="1">
      <alignment horizontal="left" vertical="top" wrapText="1" indent="2" justifyLastLine="1"/>
    </xf>
    <xf numFmtId="0" fontId="20" fillId="0" borderId="0" xfId="0" applyFont="1" applyAlignment="1"/>
    <xf numFmtId="0" fontId="20" fillId="0" borderId="0" xfId="1186" applyFont="1" applyFill="1" applyBorder="1" applyAlignment="1" applyProtection="1">
      <alignment horizontal="center" vertical="center" wrapText="1"/>
    </xf>
    <xf numFmtId="0" fontId="49" fillId="0" borderId="31" xfId="0" applyFont="1" applyBorder="1"/>
    <xf numFmtId="1" fontId="20" fillId="0" borderId="0" xfId="0" applyNumberFormat="1" applyFont="1"/>
    <xf numFmtId="0" fontId="20" fillId="0" borderId="31" xfId="0" applyFont="1" applyBorder="1"/>
    <xf numFmtId="0" fontId="20" fillId="0" borderId="31" xfId="0" applyFont="1" applyBorder="1" applyAlignment="1">
      <alignment horizontal="right"/>
    </xf>
    <xf numFmtId="1" fontId="20" fillId="0" borderId="19" xfId="0" applyNumberFormat="1" applyFont="1" applyBorder="1"/>
    <xf numFmtId="0" fontId="70" fillId="0" borderId="0" xfId="654" applyFont="1"/>
    <xf numFmtId="0" fontId="71" fillId="0" borderId="0" xfId="654" applyFont="1"/>
    <xf numFmtId="0" fontId="29" fillId="0" borderId="0" xfId="654" applyFont="1"/>
    <xf numFmtId="0" fontId="29" fillId="0" borderId="0" xfId="0" applyFont="1" applyAlignment="1">
      <alignment horizontal="left"/>
    </xf>
    <xf numFmtId="1" fontId="25" fillId="0" borderId="0" xfId="0" applyNumberFormat="1" applyFont="1" applyFill="1" applyBorder="1" applyAlignment="1">
      <alignment horizontal="right"/>
    </xf>
    <xf numFmtId="0" fontId="20" fillId="0" borderId="31" xfId="0" applyFont="1" applyBorder="1" applyAlignment="1">
      <alignment horizontal="left" indent="1"/>
    </xf>
    <xf numFmtId="0" fontId="20" fillId="0" borderId="31" xfId="0" applyFont="1" applyFill="1" applyBorder="1" applyAlignment="1">
      <alignment horizontal="right"/>
    </xf>
    <xf numFmtId="1" fontId="20" fillId="0" borderId="19" xfId="0" applyNumberFormat="1" applyFont="1" applyFill="1" applyBorder="1" applyAlignment="1">
      <alignment horizontal="right"/>
    </xf>
    <xf numFmtId="0" fontId="20" fillId="0" borderId="31" xfId="654" applyFont="1" applyBorder="1"/>
    <xf numFmtId="0" fontId="20" fillId="0" borderId="0" xfId="654" applyFont="1"/>
    <xf numFmtId="0" fontId="20" fillId="0" borderId="19" xfId="654" applyFont="1" applyBorder="1"/>
    <xf numFmtId="171" fontId="20" fillId="0" borderId="0" xfId="1193" applyNumberFormat="1" applyFont="1"/>
    <xf numFmtId="171" fontId="20" fillId="0" borderId="19" xfId="1193" applyNumberFormat="1" applyFont="1" applyBorder="1"/>
    <xf numFmtId="166" fontId="71" fillId="0" borderId="0" xfId="654" applyNumberFormat="1" applyFont="1"/>
    <xf numFmtId="0" fontId="71" fillId="0" borderId="0" xfId="654" applyFont="1" applyAlignment="1">
      <alignment wrapText="1"/>
    </xf>
    <xf numFmtId="166" fontId="20" fillId="0" borderId="19" xfId="654" applyNumberFormat="1" applyFont="1" applyBorder="1"/>
    <xf numFmtId="0" fontId="71" fillId="0" borderId="0" xfId="654" applyFont="1" applyAlignment="1">
      <alignment horizontal="right" wrapText="1"/>
    </xf>
    <xf numFmtId="17" fontId="71" fillId="0" borderId="0" xfId="654" applyNumberFormat="1" applyFont="1"/>
    <xf numFmtId="0" fontId="72" fillId="0" borderId="32" xfId="654" applyFont="1" applyBorder="1" applyAlignment="1">
      <alignment horizontal="left"/>
    </xf>
    <xf numFmtId="0" fontId="20" fillId="0" borderId="32" xfId="654" applyFont="1" applyBorder="1" applyAlignment="1">
      <alignment horizontal="right" wrapText="1"/>
    </xf>
    <xf numFmtId="0" fontId="20" fillId="0" borderId="0" xfId="654" applyFont="1" applyAlignment="1">
      <alignment horizontal="left"/>
    </xf>
    <xf numFmtId="0" fontId="20" fillId="0" borderId="19" xfId="654" applyFont="1" applyBorder="1" applyAlignment="1">
      <alignment horizontal="left"/>
    </xf>
    <xf numFmtId="9" fontId="0" fillId="0" borderId="0" xfId="656" applyFont="1" applyAlignment="1"/>
    <xf numFmtId="0" fontId="20" fillId="0" borderId="32" xfId="654" applyFont="1" applyBorder="1" applyAlignment="1">
      <alignment horizontal="right"/>
    </xf>
    <xf numFmtId="167" fontId="20" fillId="0" borderId="0" xfId="657" applyNumberFormat="1" applyFont="1" applyAlignment="1"/>
    <xf numFmtId="167" fontId="20" fillId="0" borderId="19" xfId="657" applyNumberFormat="1" applyFont="1" applyBorder="1" applyAlignment="1"/>
    <xf numFmtId="0" fontId="20" fillId="0" borderId="32" xfId="654" applyFont="1" applyBorder="1"/>
    <xf numFmtId="166" fontId="20" fillId="0" borderId="0" xfId="654" applyNumberFormat="1" applyFont="1"/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6" fontId="28" fillId="0" borderId="0" xfId="0" applyNumberFormat="1" applyFont="1" applyFill="1"/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8" fillId="0" borderId="0" xfId="0" applyFont="1" applyFill="1" applyAlignment="1">
      <alignment horizontal="left" wrapText="1"/>
    </xf>
    <xf numFmtId="166" fontId="20" fillId="0" borderId="0" xfId="0" applyNumberFormat="1" applyFont="1" applyFill="1"/>
    <xf numFmtId="0" fontId="20" fillId="0" borderId="0" xfId="0" applyFont="1" applyFill="1" applyAlignment="1">
      <alignment horizontal="left" indent="1"/>
    </xf>
    <xf numFmtId="0" fontId="20" fillId="0" borderId="19" xfId="0" applyFont="1" applyFill="1" applyBorder="1" applyAlignment="1">
      <alignment horizontal="left" indent="1"/>
    </xf>
    <xf numFmtId="0" fontId="20" fillId="0" borderId="0" xfId="0" applyFont="1" applyFill="1" applyAlignment="1"/>
    <xf numFmtId="0" fontId="20" fillId="0" borderId="0" xfId="0" applyFont="1" applyFill="1" applyBorder="1" applyAlignment="1">
      <alignment horizontal="left" indent="1"/>
    </xf>
    <xf numFmtId="0" fontId="25" fillId="0" borderId="0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left" vertical="center"/>
    </xf>
    <xf numFmtId="0" fontId="28" fillId="0" borderId="0" xfId="0" applyFont="1" applyAlignment="1">
      <alignment vertical="top" wrapText="1" justifyLastLine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centerContinuous" wrapText="1"/>
    </xf>
    <xf numFmtId="0" fontId="63" fillId="0" borderId="0" xfId="0" applyFont="1" applyFill="1" applyBorder="1" applyAlignment="1">
      <alignment horizontal="right"/>
    </xf>
    <xf numFmtId="1" fontId="6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indent="1"/>
    </xf>
    <xf numFmtId="168" fontId="20" fillId="0" borderId="0" xfId="0" applyNumberFormat="1" applyFont="1" applyFill="1" applyBorder="1"/>
    <xf numFmtId="0" fontId="25" fillId="0" borderId="0" xfId="0" applyFont="1" applyFill="1" applyBorder="1" applyAlignment="1">
      <alignment horizontal="left" indent="1"/>
    </xf>
    <xf numFmtId="0" fontId="28" fillId="0" borderId="0" xfId="0" applyFont="1" applyAlignment="1">
      <alignment horizontal="left" vertical="top" wrapText="1" indent="2" justifyLastLine="1"/>
    </xf>
    <xf numFmtId="170" fontId="28" fillId="0" borderId="0" xfId="0" applyNumberFormat="1" applyFont="1"/>
    <xf numFmtId="0" fontId="20" fillId="0" borderId="30" xfId="0" applyFont="1" applyBorder="1"/>
    <xf numFmtId="170" fontId="20" fillId="0" borderId="0" xfId="0" applyNumberFormat="1" applyFont="1"/>
    <xf numFmtId="170" fontId="20" fillId="0" borderId="19" xfId="0" applyNumberFormat="1" applyFont="1" applyBorder="1"/>
    <xf numFmtId="0" fontId="20" fillId="0" borderId="19" xfId="0" applyFont="1" applyFill="1" applyBorder="1" applyAlignment="1">
      <alignment horizontal="left"/>
    </xf>
    <xf numFmtId="0" fontId="70" fillId="0" borderId="0" xfId="398" applyFont="1" applyBorder="1"/>
    <xf numFmtId="0" fontId="70" fillId="0" borderId="0" xfId="398" applyFont="1"/>
    <xf numFmtId="166" fontId="11" fillId="0" borderId="0" xfId="0" applyNumberFormat="1" applyFont="1" applyAlignment="1">
      <alignment horizontal="right"/>
    </xf>
    <xf numFmtId="0" fontId="58" fillId="29" borderId="23" xfId="398" applyFont="1" applyFill="1" applyBorder="1" applyAlignment="1">
      <alignment horizontal="right" vertical="center" wrapText="1"/>
    </xf>
    <xf numFmtId="0" fontId="58" fillId="29" borderId="18" xfId="398" applyFont="1" applyFill="1" applyBorder="1" applyAlignment="1">
      <alignment vertical="center" wrapText="1"/>
    </xf>
    <xf numFmtId="0" fontId="58" fillId="29" borderId="18" xfId="398" applyFont="1" applyFill="1" applyBorder="1" applyAlignment="1">
      <alignment horizontal="right" vertical="center" wrapText="1"/>
    </xf>
    <xf numFmtId="0" fontId="57" fillId="29" borderId="0" xfId="398" applyFont="1" applyFill="1" applyBorder="1" applyAlignment="1">
      <alignment vertical="center" wrapText="1"/>
    </xf>
    <xf numFmtId="166" fontId="20" fillId="0" borderId="0" xfId="0" applyNumberFormat="1" applyFont="1" applyAlignment="1">
      <alignment horizontal="right"/>
    </xf>
    <xf numFmtId="0" fontId="57" fillId="29" borderId="19" xfId="398" applyFont="1" applyFill="1" applyBorder="1" applyAlignment="1">
      <alignment vertical="center" wrapText="1"/>
    </xf>
    <xf numFmtId="166" fontId="20" fillId="0" borderId="19" xfId="0" applyNumberFormat="1" applyFont="1" applyBorder="1" applyAlignment="1">
      <alignment horizontal="right"/>
    </xf>
    <xf numFmtId="0" fontId="66" fillId="0" borderId="33" xfId="0" applyFont="1" applyBorder="1"/>
    <xf numFmtId="0" fontId="25" fillId="0" borderId="31" xfId="0" applyFont="1" applyFill="1" applyBorder="1"/>
    <xf numFmtId="0" fontId="25" fillId="0" borderId="8" xfId="0" applyFont="1" applyBorder="1"/>
    <xf numFmtId="0" fontId="25" fillId="0" borderId="18" xfId="0" applyFont="1" applyBorder="1"/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5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 readingOrder="1"/>
    </xf>
    <xf numFmtId="0" fontId="25" fillId="0" borderId="0" xfId="0" applyFont="1" applyBorder="1"/>
    <xf numFmtId="0" fontId="25" fillId="0" borderId="0" xfId="0" applyFont="1" applyBorder="1" applyAlignment="1">
      <alignment horizontal="left" vertical="center" readingOrder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1186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1186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1" fontId="20" fillId="0" borderId="19" xfId="0" applyNumberFormat="1" applyFont="1" applyFill="1" applyBorder="1"/>
    <xf numFmtId="0" fontId="25" fillId="0" borderId="0" xfId="0" applyFont="1" applyBorder="1" applyAlignment="1">
      <alignment horizontal="right" wrapText="1"/>
    </xf>
    <xf numFmtId="1" fontId="20" fillId="0" borderId="0" xfId="0" applyNumberFormat="1" applyFont="1" applyAlignment="1">
      <alignment horizontal="right"/>
    </xf>
    <xf numFmtId="1" fontId="20" fillId="0" borderId="19" xfId="0" applyNumberFormat="1" applyFont="1" applyBorder="1" applyAlignment="1">
      <alignment horizontal="right"/>
    </xf>
    <xf numFmtId="0" fontId="53" fillId="0" borderId="31" xfId="0" applyFont="1" applyBorder="1"/>
    <xf numFmtId="0" fontId="55" fillId="0" borderId="31" xfId="0" applyFont="1" applyBorder="1" applyAlignment="1">
      <alignment horizontal="center"/>
    </xf>
    <xf numFmtId="0" fontId="51" fillId="0" borderId="0" xfId="6" applyFont="1" applyFill="1" applyBorder="1" applyAlignment="1"/>
    <xf numFmtId="3" fontId="51" fillId="0" borderId="0" xfId="6" applyNumberFormat="1" applyFont="1" applyFill="1" applyBorder="1" applyAlignment="1">
      <alignment horizontal="right"/>
    </xf>
    <xf numFmtId="0" fontId="24" fillId="0" borderId="0" xfId="1192" applyFont="1" applyFill="1"/>
    <xf numFmtId="0" fontId="24" fillId="0" borderId="0" xfId="1192" applyFont="1" applyBorder="1"/>
    <xf numFmtId="0" fontId="24" fillId="0" borderId="0" xfId="1192" applyFont="1" applyBorder="1" applyAlignment="1"/>
    <xf numFmtId="0" fontId="28" fillId="0" borderId="0" xfId="654" applyFont="1"/>
    <xf numFmtId="0" fontId="24" fillId="0" borderId="0" xfId="1192" applyFont="1" applyAlignment="1">
      <alignment horizontal="left"/>
    </xf>
    <xf numFmtId="0" fontId="24" fillId="0" borderId="0" xfId="1192" applyFont="1" applyAlignment="1"/>
    <xf numFmtId="0" fontId="55" fillId="0" borderId="31" xfId="6" applyFont="1" applyFill="1" applyBorder="1" applyAlignment="1">
      <alignment horizontal="center" wrapText="1"/>
    </xf>
    <xf numFmtId="0" fontId="24" fillId="29" borderId="0" xfId="1192" applyFont="1" applyFill="1" applyBorder="1" applyAlignment="1">
      <alignment vertical="center"/>
    </xf>
    <xf numFmtId="0" fontId="24" fillId="0" borderId="0" xfId="1192" applyFont="1" applyAlignment="1">
      <alignment horizontal="left" vertical="center" readingOrder="1"/>
    </xf>
    <xf numFmtId="0" fontId="24" fillId="0" borderId="0" xfId="1192" applyFont="1" applyFill="1" applyBorder="1" applyAlignment="1"/>
    <xf numFmtId="0" fontId="24" fillId="0" borderId="0" xfId="1192" applyFont="1" applyFill="1" applyBorder="1" applyAlignment="1">
      <alignment vertical="top"/>
    </xf>
    <xf numFmtId="0" fontId="24" fillId="0" borderId="0" xfId="1192" applyFont="1" applyFill="1" applyBorder="1" applyAlignment="1">
      <alignment horizontal="left" vertical="center"/>
    </xf>
    <xf numFmtId="0" fontId="24" fillId="0" borderId="0" xfId="1192" applyFont="1" applyFill="1" applyBorder="1"/>
    <xf numFmtId="0" fontId="71" fillId="0" borderId="0" xfId="0" applyFont="1" applyFill="1"/>
    <xf numFmtId="0" fontId="24" fillId="0" borderId="0" xfId="1192" applyFont="1" applyFill="1" applyAlignment="1">
      <alignment horizontal="left"/>
    </xf>
    <xf numFmtId="0" fontId="29" fillId="0" borderId="0" xfId="0" applyFont="1" applyFill="1"/>
    <xf numFmtId="0" fontId="25" fillId="0" borderId="31" xfId="0" applyFont="1" applyBorder="1" applyAlignment="1">
      <alignment horizontal="right"/>
    </xf>
    <xf numFmtId="0" fontId="24" fillId="0" borderId="0" xfId="1192" applyFont="1" applyBorder="1" applyAlignment="1">
      <alignment vertical="center"/>
    </xf>
    <xf numFmtId="166" fontId="20" fillId="0" borderId="0" xfId="0" applyNumberFormat="1" applyFont="1"/>
    <xf numFmtId="0" fontId="20" fillId="0" borderId="0" xfId="1183" applyFont="1" applyAlignment="1">
      <alignment horizontal="left"/>
    </xf>
    <xf numFmtId="167" fontId="20" fillId="0" borderId="0" xfId="1183" applyNumberFormat="1" applyFont="1" applyBorder="1" applyAlignment="1">
      <alignment horizontal="right"/>
    </xf>
    <xf numFmtId="0" fontId="20" fillId="0" borderId="0" xfId="0" applyFont="1" applyFill="1" applyAlignment="1">
      <alignment vertical="top" justifyLastLine="1"/>
    </xf>
    <xf numFmtId="0" fontId="66" fillId="0" borderId="33" xfId="0" applyFont="1" applyFill="1" applyBorder="1"/>
    <xf numFmtId="0" fontId="29" fillId="0" borderId="0" xfId="0" applyFont="1" applyFill="1" applyBorder="1" applyAlignment="1">
      <alignment vertical="center"/>
    </xf>
    <xf numFmtId="0" fontId="56" fillId="0" borderId="0" xfId="1192" applyFont="1" applyFill="1" applyBorder="1"/>
    <xf numFmtId="0" fontId="62" fillId="0" borderId="0" xfId="0" applyFont="1" applyFill="1" applyBorder="1"/>
    <xf numFmtId="0" fontId="49" fillId="0" borderId="0" xfId="0" applyFont="1" applyFill="1" applyBorder="1"/>
    <xf numFmtId="0" fontId="20" fillId="0" borderId="0" xfId="397" applyFont="1" applyFill="1" applyBorder="1"/>
    <xf numFmtId="0" fontId="20" fillId="0" borderId="18" xfId="397" applyFont="1" applyFill="1" applyBorder="1" applyAlignment="1">
      <alignment wrapText="1"/>
    </xf>
    <xf numFmtId="0" fontId="20" fillId="0" borderId="18" xfId="397" applyFont="1" applyFill="1" applyBorder="1" applyAlignment="1">
      <alignment horizontal="center" wrapText="1"/>
    </xf>
    <xf numFmtId="0" fontId="20" fillId="0" borderId="0" xfId="397" applyFont="1" applyFill="1" applyBorder="1" applyAlignment="1">
      <alignment horizontal="left" vertical="top" wrapText="1"/>
    </xf>
    <xf numFmtId="1" fontId="20" fillId="0" borderId="0" xfId="397" applyNumberFormat="1" applyFont="1" applyFill="1" applyBorder="1" applyAlignment="1">
      <alignment horizontal="right" vertical="top"/>
    </xf>
    <xf numFmtId="0" fontId="20" fillId="0" borderId="19" xfId="397" applyFont="1" applyFill="1" applyBorder="1" applyAlignment="1">
      <alignment horizontal="left" vertical="top" wrapText="1"/>
    </xf>
    <xf numFmtId="1" fontId="20" fillId="0" borderId="19" xfId="397" applyNumberFormat="1" applyFont="1" applyFill="1" applyBorder="1" applyAlignment="1">
      <alignment horizontal="right" vertical="top"/>
    </xf>
    <xf numFmtId="0" fontId="20" fillId="0" borderId="0" xfId="0" applyFont="1" applyAlignment="1"/>
    <xf numFmtId="0" fontId="28" fillId="0" borderId="0" xfId="0" applyFont="1" applyBorder="1" applyAlignment="1"/>
    <xf numFmtId="0" fontId="29" fillId="0" borderId="0" xfId="0" applyFont="1" applyFill="1" applyAlignment="1"/>
    <xf numFmtId="0" fontId="49" fillId="0" borderId="0" xfId="0" applyFont="1" applyAlignment="1"/>
    <xf numFmtId="0" fontId="29" fillId="0" borderId="22" xfId="0" applyFont="1" applyBorder="1" applyAlignment="1"/>
    <xf numFmtId="0" fontId="29" fillId="0" borderId="0" xfId="0" applyFont="1" applyAlignment="1"/>
    <xf numFmtId="0" fontId="20" fillId="0" borderId="0" xfId="0" applyFont="1" applyFill="1" applyBorder="1" applyAlignment="1"/>
    <xf numFmtId="167" fontId="0" fillId="0" borderId="0" xfId="1193" applyNumberFormat="1" applyFont="1" applyFill="1"/>
    <xf numFmtId="172" fontId="0" fillId="0" borderId="0" xfId="1197" applyNumberFormat="1" applyFont="1" applyFill="1"/>
    <xf numFmtId="15" fontId="0" fillId="0" borderId="0" xfId="0" applyNumberFormat="1" applyFill="1"/>
    <xf numFmtId="17" fontId="0" fillId="0" borderId="0" xfId="0" applyNumberFormat="1" applyFill="1"/>
    <xf numFmtId="0" fontId="25" fillId="0" borderId="31" xfId="0" applyFont="1" applyBorder="1" applyAlignment="1">
      <alignment horizontal="center"/>
    </xf>
    <xf numFmtId="167" fontId="20" fillId="0" borderId="0" xfId="1193" applyNumberFormat="1" applyFont="1" applyFill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67" fontId="20" fillId="0" borderId="19" xfId="1193" applyNumberFormat="1" applyFont="1" applyFill="1" applyBorder="1" applyAlignment="1">
      <alignment horizontal="left"/>
    </xf>
    <xf numFmtId="0" fontId="75" fillId="0" borderId="0" xfId="0" applyFont="1" applyFill="1"/>
    <xf numFmtId="166" fontId="20" fillId="0" borderId="0" xfId="13" applyNumberFormat="1" applyFont="1" applyFill="1" applyBorder="1"/>
    <xf numFmtId="166" fontId="20" fillId="0" borderId="19" xfId="13" applyNumberFormat="1" applyFont="1" applyFill="1" applyBorder="1"/>
    <xf numFmtId="0" fontId="0" fillId="0" borderId="0" xfId="0" applyAlignment="1"/>
    <xf numFmtId="0" fontId="20" fillId="0" borderId="34" xfId="0" applyFont="1" applyBorder="1"/>
    <xf numFmtId="1" fontId="0" fillId="0" borderId="0" xfId="0" applyNumberFormat="1"/>
    <xf numFmtId="166" fontId="20" fillId="0" borderId="35" xfId="1193" applyNumberFormat="1" applyFont="1" applyFill="1" applyBorder="1" applyAlignment="1">
      <alignment horizontal="right"/>
    </xf>
    <xf numFmtId="166" fontId="20" fillId="0" borderId="35" xfId="0" applyNumberFormat="1" applyFont="1" applyFill="1" applyBorder="1" applyAlignment="1">
      <alignment horizontal="right"/>
    </xf>
    <xf numFmtId="0" fontId="20" fillId="0" borderId="35" xfId="0" applyNumberFormat="1" applyFont="1" applyFill="1" applyBorder="1" applyAlignment="1">
      <alignment horizontal="left"/>
    </xf>
    <xf numFmtId="0" fontId="74" fillId="0" borderId="0" xfId="0" applyFont="1"/>
    <xf numFmtId="0" fontId="25" fillId="0" borderId="31" xfId="0" applyFont="1" applyBorder="1" applyAlignment="1">
      <alignment horizontal="center" vertical="center" wrapText="1"/>
    </xf>
    <xf numFmtId="167" fontId="20" fillId="0" borderId="0" xfId="1193" applyNumberFormat="1" applyFont="1"/>
    <xf numFmtId="167" fontId="20" fillId="0" borderId="19" xfId="1193" applyNumberFormat="1" applyFont="1" applyBorder="1"/>
    <xf numFmtId="0" fontId="71" fillId="0" borderId="0" xfId="654" applyFont="1" applyAlignment="1"/>
    <xf numFmtId="166" fontId="20" fillId="0" borderId="19" xfId="654" applyNumberFormat="1" applyFont="1" applyBorder="1" applyAlignment="1"/>
    <xf numFmtId="0" fontId="20" fillId="0" borderId="19" xfId="654" applyFont="1" applyBorder="1" applyAlignment="1"/>
    <xf numFmtId="166" fontId="20" fillId="0" borderId="0" xfId="654" applyNumberFormat="1" applyFont="1" applyAlignment="1"/>
    <xf numFmtId="0" fontId="20" fillId="0" borderId="0" xfId="654" applyFont="1" applyAlignment="1"/>
    <xf numFmtId="0" fontId="20" fillId="0" borderId="31" xfId="654" applyFont="1" applyBorder="1" applyAlignment="1"/>
    <xf numFmtId="0" fontId="24" fillId="0" borderId="0" xfId="1192" applyFont="1" applyFill="1" applyAlignment="1"/>
    <xf numFmtId="17" fontId="71" fillId="0" borderId="0" xfId="654" applyNumberFormat="1" applyFont="1" applyAlignment="1"/>
    <xf numFmtId="0" fontId="29" fillId="0" borderId="0" xfId="654" applyFont="1" applyAlignment="1"/>
    <xf numFmtId="0" fontId="20" fillId="0" borderId="31" xfId="654" applyFont="1" applyBorder="1" applyAlignment="1">
      <alignment horizontal="right"/>
    </xf>
    <xf numFmtId="0" fontId="29" fillId="0" borderId="0" xfId="1188" applyFont="1"/>
    <xf numFmtId="0" fontId="71" fillId="0" borderId="0" xfId="1188" applyFont="1"/>
    <xf numFmtId="0" fontId="71" fillId="0" borderId="0" xfId="1188" applyFont="1" applyAlignment="1">
      <alignment horizontal="right" wrapText="1"/>
    </xf>
    <xf numFmtId="9" fontId="28" fillId="0" borderId="0" xfId="1189" applyFont="1"/>
    <xf numFmtId="17" fontId="71" fillId="0" borderId="0" xfId="1188" applyNumberFormat="1" applyFont="1"/>
    <xf numFmtId="172" fontId="28" fillId="0" borderId="0" xfId="1189" applyNumberFormat="1" applyFont="1"/>
    <xf numFmtId="0" fontId="71" fillId="0" borderId="0" xfId="1188" applyFont="1" applyFill="1" applyBorder="1"/>
    <xf numFmtId="0" fontId="20" fillId="0" borderId="0" xfId="1188" applyFont="1" applyFill="1" applyBorder="1" applyAlignment="1">
      <alignment horizontal="left" indent="1"/>
    </xf>
    <xf numFmtId="1" fontId="25" fillId="0" borderId="0" xfId="1188" applyNumberFormat="1" applyFont="1" applyFill="1" applyBorder="1" applyAlignment="1">
      <alignment horizontal="right"/>
    </xf>
    <xf numFmtId="1" fontId="63" fillId="0" borderId="0" xfId="1188" applyNumberFormat="1" applyFont="1" applyFill="1" applyBorder="1" applyAlignment="1">
      <alignment horizontal="right"/>
    </xf>
    <xf numFmtId="0" fontId="20" fillId="0" borderId="31" xfId="1188" applyFont="1" applyBorder="1"/>
    <xf numFmtId="0" fontId="20" fillId="0" borderId="0" xfId="1188" applyFont="1"/>
    <xf numFmtId="3" fontId="20" fillId="0" borderId="0" xfId="1188" applyNumberFormat="1" applyFont="1"/>
    <xf numFmtId="168" fontId="20" fillId="0" borderId="0" xfId="1188" applyNumberFormat="1" applyFont="1" applyFill="1" applyBorder="1"/>
    <xf numFmtId="0" fontId="20" fillId="0" borderId="0" xfId="1188" applyFont="1" applyFill="1" applyBorder="1"/>
    <xf numFmtId="0" fontId="20" fillId="0" borderId="19" xfId="1188" applyFont="1" applyBorder="1"/>
    <xf numFmtId="3" fontId="20" fillId="0" borderId="19" xfId="1188" applyNumberFormat="1" applyFont="1" applyBorder="1"/>
    <xf numFmtId="0" fontId="29" fillId="0" borderId="30" xfId="0" applyFont="1" applyBorder="1" applyAlignment="1">
      <alignment vertical="center"/>
    </xf>
    <xf numFmtId="0" fontId="28" fillId="0" borderId="30" xfId="0" applyFont="1" applyBorder="1"/>
    <xf numFmtId="2" fontId="28" fillId="0" borderId="0" xfId="0" applyNumberFormat="1" applyFont="1"/>
    <xf numFmtId="0" fontId="25" fillId="0" borderId="0" xfId="0" applyFont="1"/>
    <xf numFmtId="0" fontId="25" fillId="0" borderId="31" xfId="0" applyFont="1" applyBorder="1" applyAlignment="1">
      <alignment horizontal="left"/>
    </xf>
    <xf numFmtId="2" fontId="20" fillId="0" borderId="0" xfId="0" applyNumberFormat="1" applyFont="1"/>
    <xf numFmtId="2" fontId="20" fillId="0" borderId="19" xfId="0" applyNumberFormat="1" applyFont="1" applyBorder="1"/>
    <xf numFmtId="0" fontId="20" fillId="0" borderId="0" xfId="0" applyFont="1" applyAlignment="1"/>
    <xf numFmtId="0" fontId="56" fillId="0" borderId="0" xfId="1192" applyFont="1" applyFill="1"/>
    <xf numFmtId="0" fontId="20" fillId="0" borderId="0" xfId="0" applyFont="1" applyFill="1" applyAlignment="1">
      <alignment horizontal="right"/>
    </xf>
    <xf numFmtId="0" fontId="0" fillId="0" borderId="19" xfId="0" applyFill="1" applyBorder="1"/>
    <xf numFmtId="0" fontId="63" fillId="0" borderId="19" xfId="0" applyFont="1" applyFill="1" applyBorder="1" applyAlignment="1">
      <alignment horizontal="right"/>
    </xf>
    <xf numFmtId="0" fontId="25" fillId="0" borderId="31" xfId="0" applyFont="1" applyFill="1" applyBorder="1" applyAlignment="1">
      <alignment horizontal="left" wrapText="1" indent="1"/>
    </xf>
    <xf numFmtId="0" fontId="25" fillId="0" borderId="31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6" fontId="63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/>
    <xf numFmtId="0" fontId="0" fillId="0" borderId="0" xfId="0" applyFill="1" applyBorder="1"/>
    <xf numFmtId="0" fontId="53" fillId="0" borderId="36" xfId="0" applyFont="1" applyFill="1" applyBorder="1" applyAlignment="1">
      <alignment horizontal="left" indent="1"/>
    </xf>
    <xf numFmtId="1" fontId="53" fillId="0" borderId="36" xfId="0" applyNumberFormat="1" applyFont="1" applyFill="1" applyBorder="1"/>
    <xf numFmtId="0" fontId="53" fillId="0" borderId="19" xfId="0" applyFont="1" applyFill="1" applyBorder="1" applyAlignment="1">
      <alignment horizontal="left" indent="1"/>
    </xf>
    <xf numFmtId="167" fontId="20" fillId="0" borderId="19" xfId="391" applyNumberFormat="1" applyFont="1" applyFill="1" applyBorder="1"/>
    <xf numFmtId="0" fontId="20" fillId="0" borderId="19" xfId="411" applyFont="1" applyFill="1" applyBorder="1"/>
    <xf numFmtId="167" fontId="20" fillId="0" borderId="0" xfId="391" applyNumberFormat="1" applyFont="1" applyFill="1" applyBorder="1"/>
    <xf numFmtId="0" fontId="20" fillId="0" borderId="0" xfId="411" applyFont="1" applyFill="1" applyBorder="1"/>
    <xf numFmtId="167" fontId="25" fillId="0" borderId="31" xfId="391" applyNumberFormat="1" applyFont="1" applyFill="1" applyBorder="1" applyAlignment="1">
      <alignment wrapText="1"/>
    </xf>
    <xf numFmtId="0" fontId="25" fillId="0" borderId="31" xfId="411" applyFont="1" applyFill="1" applyBorder="1"/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right"/>
    </xf>
    <xf numFmtId="0" fontId="28" fillId="0" borderId="31" xfId="0" applyFont="1" applyBorder="1"/>
    <xf numFmtId="0" fontId="20" fillId="0" borderId="0" xfId="0" applyFont="1" applyAlignment="1">
      <alignment wrapText="1"/>
    </xf>
    <xf numFmtId="0" fontId="50" fillId="0" borderId="0" xfId="301"/>
    <xf numFmtId="0" fontId="0" fillId="0" borderId="0" xfId="22" applyFont="1" applyFill="1" applyAlignment="1">
      <alignment vertical="top" wrapText="1"/>
    </xf>
    <xf numFmtId="0" fontId="57" fillId="0" borderId="19" xfId="301" applyFont="1" applyFill="1" applyBorder="1" applyAlignment="1">
      <alignment horizontal="right" vertical="center" wrapText="1"/>
    </xf>
    <xf numFmtId="49" fontId="57" fillId="0" borderId="19" xfId="301" applyNumberFormat="1" applyFont="1" applyFill="1" applyBorder="1" applyAlignment="1">
      <alignment horizontal="left" vertical="center" wrapText="1"/>
    </xf>
    <xf numFmtId="0" fontId="57" fillId="0" borderId="0" xfId="301" applyFont="1" applyFill="1" applyBorder="1" applyAlignment="1">
      <alignment horizontal="right" vertical="center" wrapText="1"/>
    </xf>
    <xf numFmtId="49" fontId="57" fillId="0" borderId="0" xfId="301" applyNumberFormat="1" applyFont="1" applyFill="1" applyBorder="1" applyAlignment="1">
      <alignment horizontal="left" vertical="center" wrapText="1"/>
    </xf>
    <xf numFmtId="49" fontId="58" fillId="0" borderId="31" xfId="301" applyNumberFormat="1" applyFont="1" applyFill="1" applyBorder="1" applyAlignment="1">
      <alignment horizontal="right" vertical="center" wrapText="1"/>
    </xf>
    <xf numFmtId="0" fontId="58" fillId="0" borderId="31" xfId="301" applyFont="1" applyFill="1" applyBorder="1" applyAlignment="1">
      <alignment horizontal="center"/>
    </xf>
    <xf numFmtId="0" fontId="57" fillId="0" borderId="0" xfId="301" applyFont="1"/>
    <xf numFmtId="0" fontId="24" fillId="0" borderId="0" xfId="1192" applyFont="1"/>
    <xf numFmtId="3" fontId="50" fillId="0" borderId="0" xfId="301" applyNumberFormat="1"/>
    <xf numFmtId="0" fontId="78" fillId="0" borderId="0" xfId="301" applyFont="1" applyBorder="1"/>
    <xf numFmtId="0" fontId="50" fillId="0" borderId="0" xfId="301" applyBorder="1"/>
    <xf numFmtId="0" fontId="0" fillId="0" borderId="0" xfId="22" applyFont="1" applyFill="1" applyBorder="1" applyAlignment="1">
      <alignment vertical="top" wrapText="1"/>
    </xf>
    <xf numFmtId="0" fontId="0" fillId="0" borderId="0" xfId="22" applyFont="1" applyFill="1" applyBorder="1" applyAlignment="1"/>
    <xf numFmtId="0" fontId="79" fillId="0" borderId="0" xfId="22" applyFont="1" applyFill="1" applyBorder="1" applyAlignment="1">
      <alignment vertical="top"/>
    </xf>
    <xf numFmtId="0" fontId="20" fillId="0" borderId="38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5" fillId="0" borderId="31" xfId="0" applyFont="1" applyFill="1" applyBorder="1" applyAlignment="1">
      <alignment horizontal="right" wrapText="1"/>
    </xf>
    <xf numFmtId="0" fontId="25" fillId="0" borderId="31" xfId="0" applyFont="1" applyFill="1" applyBorder="1" applyAlignment="1">
      <alignment horizontal="left"/>
    </xf>
    <xf numFmtId="166" fontId="20" fillId="0" borderId="40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horizontal="left"/>
    </xf>
    <xf numFmtId="0" fontId="80" fillId="0" borderId="0" xfId="0" applyFont="1"/>
    <xf numFmtId="0" fontId="81" fillId="0" borderId="0" xfId="0" applyFont="1" applyAlignment="1"/>
    <xf numFmtId="0" fontId="8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82" fillId="0" borderId="0" xfId="301" applyFont="1" applyAlignment="1">
      <alignment horizontal="right"/>
    </xf>
    <xf numFmtId="0" fontId="78" fillId="0" borderId="0" xfId="301" applyFont="1"/>
    <xf numFmtId="0" fontId="11" fillId="0" borderId="0" xfId="22" applyFont="1" applyFill="1" applyBorder="1" applyAlignment="1"/>
    <xf numFmtId="0" fontId="84" fillId="0" borderId="0" xfId="0" applyFont="1"/>
    <xf numFmtId="0" fontId="25" fillId="0" borderId="31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right" wrapText="1"/>
    </xf>
    <xf numFmtId="166" fontId="20" fillId="0" borderId="0" xfId="0" applyNumberFormat="1" applyFont="1" applyFill="1" applyBorder="1" applyAlignment="1">
      <alignment horizontal="right"/>
    </xf>
    <xf numFmtId="0" fontId="11" fillId="0" borderId="0" xfId="22" applyFont="1" applyFill="1" applyBorder="1" applyAlignment="1">
      <alignment vertical="top" wrapText="1"/>
    </xf>
    <xf numFmtId="166" fontId="57" fillId="0" borderId="0" xfId="301" applyNumberFormat="1" applyFont="1" applyFill="1" applyBorder="1" applyAlignment="1">
      <alignment horizontal="right" vertical="center" wrapText="1"/>
    </xf>
    <xf numFmtId="166" fontId="57" fillId="0" borderId="19" xfId="301" applyNumberFormat="1" applyFont="1" applyFill="1" applyBorder="1" applyAlignment="1">
      <alignment horizontal="right" vertical="center" wrapText="1"/>
    </xf>
    <xf numFmtId="0" fontId="29" fillId="0" borderId="30" xfId="0" applyFont="1" applyFill="1" applyBorder="1"/>
    <xf numFmtId="0" fontId="28" fillId="0" borderId="30" xfId="0" applyFont="1" applyFill="1" applyBorder="1"/>
    <xf numFmtId="0" fontId="20" fillId="0" borderId="0" xfId="0" applyFont="1" applyAlignment="1">
      <alignment horizontal="left"/>
    </xf>
    <xf numFmtId="168" fontId="20" fillId="0" borderId="0" xfId="0" applyNumberFormat="1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20" fillId="0" borderId="0" xfId="0" applyFont="1" applyAlignment="1">
      <alignment horizontal="right"/>
    </xf>
    <xf numFmtId="0" fontId="88" fillId="0" borderId="0" xfId="0" applyFont="1"/>
    <xf numFmtId="0" fontId="89" fillId="0" borderId="0" xfId="0" applyFont="1"/>
    <xf numFmtId="0" fontId="20" fillId="0" borderId="30" xfId="0" applyFont="1" applyBorder="1" applyAlignment="1">
      <alignment horizontal="left" indent="1"/>
    </xf>
    <xf numFmtId="0" fontId="25" fillId="0" borderId="31" xfId="0" applyFont="1" applyBorder="1" applyAlignment="1">
      <alignment horizontal="left" wrapText="1"/>
    </xf>
    <xf numFmtId="0" fontId="25" fillId="0" borderId="18" xfId="0" applyFont="1" applyBorder="1" applyAlignment="1">
      <alignment horizontal="right"/>
    </xf>
    <xf numFmtId="0" fontId="20" fillId="0" borderId="34" xfId="0" applyFont="1" applyBorder="1" applyAlignment="1"/>
    <xf numFmtId="166" fontId="25" fillId="0" borderId="0" xfId="0" applyNumberFormat="1" applyFont="1" applyAlignment="1">
      <alignment horizontal="right"/>
    </xf>
    <xf numFmtId="166" fontId="25" fillId="0" borderId="19" xfId="0" applyNumberFormat="1" applyFont="1" applyBorder="1" applyAlignment="1">
      <alignment horizontal="right"/>
    </xf>
    <xf numFmtId="0" fontId="86" fillId="0" borderId="18" xfId="0" applyFont="1" applyBorder="1" applyAlignment="1">
      <alignment horizontal="right" wrapText="1"/>
    </xf>
    <xf numFmtId="0" fontId="24" fillId="0" borderId="0" xfId="1192" applyFont="1" applyFill="1" applyBorder="1" applyAlignment="1">
      <alignment horizontal="left"/>
    </xf>
    <xf numFmtId="0" fontId="29" fillId="0" borderId="0" xfId="0" applyFont="1" applyFill="1" applyBorder="1"/>
    <xf numFmtId="0" fontId="90" fillId="0" borderId="0" xfId="0" applyFont="1" applyBorder="1"/>
    <xf numFmtId="0" fontId="91" fillId="0" borderId="0" xfId="0" applyFont="1"/>
    <xf numFmtId="0" fontId="92" fillId="0" borderId="0" xfId="0" applyFont="1"/>
    <xf numFmtId="0" fontId="29" fillId="0" borderId="0" xfId="1198" applyFont="1" applyBorder="1"/>
    <xf numFmtId="0" fontId="70" fillId="0" borderId="0" xfId="1198" applyFont="1" applyBorder="1"/>
    <xf numFmtId="0" fontId="70" fillId="0" borderId="0" xfId="1198" applyFont="1"/>
    <xf numFmtId="0" fontId="70" fillId="0" borderId="19" xfId="1198" applyFont="1" applyBorder="1"/>
    <xf numFmtId="0" fontId="88" fillId="0" borderId="19" xfId="1198" applyFont="1" applyBorder="1" applyAlignment="1">
      <alignment horizontal="right"/>
    </xf>
    <xf numFmtId="0" fontId="49" fillId="0" borderId="0" xfId="1198" applyFont="1" applyBorder="1"/>
    <xf numFmtId="0" fontId="49" fillId="0" borderId="0" xfId="1198" applyFont="1"/>
    <xf numFmtId="0" fontId="58" fillId="29" borderId="18" xfId="1198" applyFont="1" applyFill="1" applyBorder="1" applyAlignment="1">
      <alignment vertical="center" wrapText="1"/>
    </xf>
    <xf numFmtId="0" fontId="58" fillId="29" borderId="18" xfId="1198" applyFont="1" applyFill="1" applyBorder="1" applyAlignment="1">
      <alignment horizontal="center" vertical="center" wrapText="1"/>
    </xf>
    <xf numFmtId="0" fontId="57" fillId="29" borderId="0" xfId="1198" applyFont="1" applyFill="1" applyBorder="1" applyAlignment="1">
      <alignment horizontal="left" vertical="center" wrapText="1"/>
    </xf>
    <xf numFmtId="166" fontId="20" fillId="0" borderId="0" xfId="0" applyNumberFormat="1" applyFont="1" applyAlignment="1">
      <alignment horizontal="center"/>
    </xf>
    <xf numFmtId="0" fontId="70" fillId="0" borderId="0" xfId="1199" applyFont="1"/>
    <xf numFmtId="166" fontId="20" fillId="0" borderId="0" xfId="0" applyNumberFormat="1" applyFont="1" applyBorder="1" applyAlignment="1">
      <alignment horizontal="center"/>
    </xf>
    <xf numFmtId="0" fontId="57" fillId="29" borderId="19" xfId="1198" applyFont="1" applyFill="1" applyBorder="1" applyAlignment="1">
      <alignment horizontal="left" vertical="center" wrapText="1"/>
    </xf>
    <xf numFmtId="0" fontId="57" fillId="29" borderId="19" xfId="1198" applyFont="1" applyFill="1" applyBorder="1" applyAlignment="1">
      <alignment horizontal="center" vertical="center" wrapText="1"/>
    </xf>
    <xf numFmtId="0" fontId="93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25" fillId="0" borderId="31" xfId="0" applyFont="1" applyFill="1" applyBorder="1" applyAlignment="1">
      <alignment horizontal="right"/>
    </xf>
    <xf numFmtId="1" fontId="61" fillId="0" borderId="0" xfId="1190" applyNumberFormat="1" applyFont="1" applyFill="1" applyBorder="1" applyAlignment="1">
      <alignment horizontal="right" vertical="top"/>
    </xf>
    <xf numFmtId="1" fontId="61" fillId="0" borderId="19" xfId="1190" applyNumberFormat="1" applyFont="1" applyFill="1" applyBorder="1" applyAlignment="1">
      <alignment horizontal="right" vertical="top"/>
    </xf>
    <xf numFmtId="0" fontId="83" fillId="0" borderId="0" xfId="1192" applyFont="1" applyFill="1" applyBorder="1"/>
    <xf numFmtId="1" fontId="61" fillId="0" borderId="34" xfId="1191" applyNumberFormat="1" applyFont="1" applyFill="1" applyBorder="1" applyAlignment="1">
      <alignment horizontal="right" vertical="top"/>
    </xf>
    <xf numFmtId="1" fontId="61" fillId="0" borderId="0" xfId="1191" applyNumberFormat="1" applyFont="1" applyFill="1" applyBorder="1" applyAlignment="1">
      <alignment horizontal="right" vertical="top"/>
    </xf>
    <xf numFmtId="1" fontId="61" fillId="0" borderId="19" xfId="1191" applyNumberFormat="1" applyFont="1" applyFill="1" applyBorder="1" applyAlignment="1">
      <alignment horizontal="right" vertical="top"/>
    </xf>
    <xf numFmtId="1" fontId="28" fillId="0" borderId="32" xfId="0" applyNumberFormat="1" applyFont="1" applyFill="1" applyBorder="1"/>
    <xf numFmtId="1" fontId="61" fillId="0" borderId="32" xfId="1191" applyNumberFormat="1" applyFont="1" applyFill="1" applyBorder="1" applyAlignment="1">
      <alignment horizontal="right" vertical="top"/>
    </xf>
    <xf numFmtId="0" fontId="20" fillId="0" borderId="32" xfId="0" applyFont="1" applyFill="1" applyBorder="1" applyAlignment="1">
      <alignment wrapText="1"/>
    </xf>
    <xf numFmtId="0" fontId="25" fillId="0" borderId="31" xfId="0" applyFont="1" applyFill="1" applyBorder="1" applyAlignment="1">
      <alignment horizontal="center"/>
    </xf>
    <xf numFmtId="0" fontId="94" fillId="0" borderId="0" xfId="0" applyFont="1" applyFill="1" applyBorder="1" applyAlignment="1">
      <alignment vertical="center"/>
    </xf>
    <xf numFmtId="9" fontId="0" fillId="0" borderId="0" xfId="0" applyNumberFormat="1" applyFont="1" applyFill="1" applyBorder="1"/>
    <xf numFmtId="0" fontId="20" fillId="0" borderId="3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9" fillId="0" borderId="30" xfId="0" applyFont="1" applyBorder="1"/>
    <xf numFmtId="1" fontId="20" fillId="0" borderId="0" xfId="0" applyNumberFormat="1" applyFont="1" applyBorder="1"/>
    <xf numFmtId="0" fontId="25" fillId="0" borderId="0" xfId="0" applyFont="1" applyFill="1" applyBorder="1" applyAlignment="1">
      <alignment horizontal="right"/>
    </xf>
    <xf numFmtId="0" fontId="62" fillId="0" borderId="0" xfId="0" applyFont="1" applyFill="1"/>
    <xf numFmtId="3" fontId="20" fillId="0" borderId="0" xfId="1200" applyNumberFormat="1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left" wrapText="1"/>
    </xf>
    <xf numFmtId="0" fontId="25" fillId="29" borderId="31" xfId="0" applyFont="1" applyFill="1" applyBorder="1" applyAlignment="1">
      <alignment horizontal="right" wrapText="1"/>
    </xf>
    <xf numFmtId="0" fontId="55" fillId="0" borderId="31" xfId="0" applyFont="1" applyFill="1" applyBorder="1"/>
    <xf numFmtId="0" fontId="55" fillId="0" borderId="31" xfId="0" applyFont="1" applyFill="1" applyBorder="1" applyAlignment="1">
      <alignment horizontal="center"/>
    </xf>
    <xf numFmtId="0" fontId="55" fillId="0" borderId="31" xfId="0" applyFont="1" applyBorder="1" applyAlignment="1">
      <alignment vertical="center" wrapText="1"/>
    </xf>
    <xf numFmtId="0" fontId="24" fillId="0" borderId="0" xfId="1192" applyFont="1" applyAlignment="1">
      <alignment vertical="center"/>
    </xf>
    <xf numFmtId="0" fontId="24" fillId="0" borderId="0" xfId="0" applyFont="1"/>
    <xf numFmtId="0" fontId="25" fillId="0" borderId="0" xfId="654" applyFont="1" applyAlignment="1">
      <alignment horizontal="left"/>
    </xf>
    <xf numFmtId="0" fontId="70" fillId="0" borderId="0" xfId="0" applyFont="1"/>
    <xf numFmtId="1" fontId="20" fillId="0" borderId="0" xfId="1197" applyNumberFormat="1" applyFont="1" applyFill="1" applyBorder="1"/>
    <xf numFmtId="1" fontId="20" fillId="0" borderId="0" xfId="1197" quotePrefix="1" applyNumberFormat="1" applyFont="1" applyFill="1" applyBorder="1"/>
    <xf numFmtId="0" fontId="19" fillId="0" borderId="0" xfId="0" applyFont="1" applyBorder="1"/>
    <xf numFmtId="0" fontId="19" fillId="0" borderId="0" xfId="0" applyFont="1"/>
    <xf numFmtId="166" fontId="20" fillId="0" borderId="0" xfId="5" applyNumberFormat="1" applyFont="1" applyFill="1" applyBorder="1"/>
    <xf numFmtId="166" fontId="20" fillId="0" borderId="0" xfId="5" applyNumberFormat="1" applyFont="1" applyFill="1" applyBorder="1" applyAlignment="1">
      <alignment horizontal="right"/>
    </xf>
    <xf numFmtId="166" fontId="20" fillId="0" borderId="19" xfId="5" applyNumberFormat="1" applyFont="1" applyFill="1" applyBorder="1"/>
    <xf numFmtId="166" fontId="20" fillId="0" borderId="19" xfId="5" applyNumberFormat="1" applyFont="1" applyFill="1" applyBorder="1" applyAlignment="1">
      <alignment horizontal="right"/>
    </xf>
    <xf numFmtId="0" fontId="20" fillId="0" borderId="31" xfId="5" applyFont="1" applyBorder="1" applyAlignment="1">
      <alignment horizontal="right"/>
    </xf>
    <xf numFmtId="0" fontId="95" fillId="0" borderId="0" xfId="6" applyFont="1" applyFill="1" applyBorder="1" applyAlignment="1"/>
    <xf numFmtId="0" fontId="28" fillId="0" borderId="0" xfId="0" applyFont="1" applyFill="1" applyAlignment="1">
      <alignment horizontal="left" wrapText="1"/>
    </xf>
    <xf numFmtId="0" fontId="25" fillId="0" borderId="31" xfId="0" applyFont="1" applyBorder="1" applyAlignment="1">
      <alignment horizontal="center"/>
    </xf>
    <xf numFmtId="0" fontId="20" fillId="0" borderId="0" xfId="0" applyFont="1" applyAlignment="1">
      <alignment horizontal="left" vertical="top" wrapText="1" indent="2" justifyLastLine="1"/>
    </xf>
    <xf numFmtId="0" fontId="28" fillId="0" borderId="0" xfId="0" applyFont="1" applyAlignment="1">
      <alignment horizontal="left" vertical="top" wrapText="1" indent="2" justifyLastLine="1"/>
    </xf>
    <xf numFmtId="0" fontId="25" fillId="0" borderId="42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58" fillId="29" borderId="0" xfId="1198" applyFont="1" applyFill="1" applyBorder="1" applyAlignment="1">
      <alignment horizontal="center" vertical="center" wrapText="1"/>
    </xf>
    <xf numFmtId="0" fontId="20" fillId="0" borderId="0" xfId="397" applyFont="1" applyFill="1" applyBorder="1" applyAlignment="1">
      <alignment horizontal="left" vertical="top" wrapText="1"/>
    </xf>
    <xf numFmtId="0" fontId="20" fillId="0" borderId="19" xfId="397" applyFont="1" applyFill="1" applyBorder="1" applyAlignment="1">
      <alignment horizontal="left" vertical="top" wrapText="1"/>
    </xf>
    <xf numFmtId="0" fontId="20" fillId="0" borderId="30" xfId="397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1186" applyFont="1" applyFill="1" applyBorder="1" applyAlignment="1" applyProtection="1">
      <alignment horizontal="center" vertical="center" wrapText="1"/>
    </xf>
  </cellXfs>
  <cellStyles count="1201">
    <cellStyle name="20% - Accent1 2" xfId="8"/>
    <cellStyle name="20% - Accent1 2 2" xfId="402"/>
    <cellStyle name="20% - Accent1 2 3" xfId="659"/>
    <cellStyle name="20% - Accent2 2" xfId="36"/>
    <cellStyle name="20% - Accent3 2" xfId="37"/>
    <cellStyle name="20% - Accent4 2" xfId="38"/>
    <cellStyle name="20% - Accent5 2" xfId="39"/>
    <cellStyle name="20% - Accent6 2" xfId="40"/>
    <cellStyle name="40% - Accent1 2" xfId="9"/>
    <cellStyle name="40% - Accent1 2 2" xfId="403"/>
    <cellStyle name="40% - Accent1 2 3" xfId="66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10"/>
    <cellStyle name="60% - Accent1 2 2" xfId="404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11"/>
    <cellStyle name="Accent1 2 2" xfId="405"/>
    <cellStyle name="Accent2 2" xfId="12"/>
    <cellStyle name="Accent2 2 2" xfId="406"/>
    <cellStyle name="Accent3 2" xfId="51"/>
    <cellStyle name="Accent4 2" xfId="52"/>
    <cellStyle name="Accent5 2" xfId="53"/>
    <cellStyle name="Accent6 2" xfId="54"/>
    <cellStyle name="ANCLAS,REZONES Y SUS PARTES,DE FUNDICION,DE HIERRO O DE ACERO" xfId="13"/>
    <cellStyle name="ANCLAS,REZONES Y SUS PARTES,DE FUNDICION,DE HIERRO O DE ACERO 2" xfId="14"/>
    <cellStyle name="Bad 2" xfId="55"/>
    <cellStyle name="Calculation 2" xfId="56"/>
    <cellStyle name="Calculation 2 2" xfId="407"/>
    <cellStyle name="Calculation 2 3" xfId="408"/>
    <cellStyle name="cells" xfId="15"/>
    <cellStyle name="Check Cell 2" xfId="57"/>
    <cellStyle name="column field" xfId="16"/>
    <cellStyle name="Comma" xfId="1193" builtinId="3"/>
    <cellStyle name="Comma [0]" xfId="1194"/>
    <cellStyle name="Comma 2" xfId="1"/>
    <cellStyle name="Comma 2 2" xfId="17"/>
    <cellStyle name="Comma 2 2 2" xfId="661"/>
    <cellStyle name="Comma 2 3" xfId="391"/>
    <cellStyle name="Comma 3" xfId="657"/>
    <cellStyle name="Comma 3 2" xfId="1185"/>
    <cellStyle name="Currency" xfId="1195"/>
    <cellStyle name="Currency [0]" xfId="1196"/>
    <cellStyle name="Currency 2" xfId="58"/>
    <cellStyle name="Explanatory Text 2" xfId="59"/>
    <cellStyle name="Explanatory Text 2 2" xfId="252"/>
    <cellStyle name="Explanatory Text 3" xfId="60"/>
    <cellStyle name="field" xfId="18"/>
    <cellStyle name="field names" xfId="19"/>
    <cellStyle name="footer" xfId="20"/>
    <cellStyle name="Good 2" xfId="61"/>
    <cellStyle name="heading" xfId="21"/>
    <cellStyle name="Heading 1 2" xfId="62"/>
    <cellStyle name="Heading 1 2 2" xfId="253"/>
    <cellStyle name="Heading 1 3" xfId="63"/>
    <cellStyle name="Heading 2 2" xfId="64"/>
    <cellStyle name="Heading 2 2 2" xfId="254"/>
    <cellStyle name="Heading 2 3" xfId="65"/>
    <cellStyle name="Heading 3 2" xfId="66"/>
    <cellStyle name="Heading 3 2 2" xfId="255"/>
    <cellStyle name="Heading 3 3" xfId="67"/>
    <cellStyle name="Heading 4 2" xfId="68"/>
    <cellStyle name="Heading 4 2 2" xfId="256"/>
    <cellStyle name="Heading 4 3" xfId="69"/>
    <cellStyle name="Hyperlink" xfId="1192" builtinId="8"/>
    <cellStyle name="Hyperlink 2" xfId="2"/>
    <cellStyle name="Hyperlink 2 2" xfId="35"/>
    <cellStyle name="Hyperlink 3" xfId="7"/>
    <cellStyle name="Hyperlink 4" xfId="396"/>
    <cellStyle name="Hyperlink 5" xfId="655"/>
    <cellStyle name="Input 2" xfId="70"/>
    <cellStyle name="Input 2 2" xfId="409"/>
    <cellStyle name="Linked Cell 2" xfId="71"/>
    <cellStyle name="Linked Cell 2 2" xfId="257"/>
    <cellStyle name="Linked Cell 3" xfId="72"/>
    <cellStyle name="Neutral 2" xfId="73"/>
    <cellStyle name="Normal" xfId="0" builtinId="0"/>
    <cellStyle name="Normal 10" xfId="394"/>
    <cellStyle name="Normal 10 2" xfId="956"/>
    <cellStyle name="Normal 11" xfId="395"/>
    <cellStyle name="Normal 11 2" xfId="399"/>
    <cellStyle name="Normal 11 2 2" xfId="959"/>
    <cellStyle name="Normal 11 2 3" xfId="1199"/>
    <cellStyle name="Normal 11 3" xfId="957"/>
    <cellStyle name="Normal 12" xfId="410"/>
    <cellStyle name="Normal 13" xfId="654"/>
    <cellStyle name="Normal 13 2" xfId="1183"/>
    <cellStyle name="Normal 13 3" xfId="1188"/>
    <cellStyle name="Normal 2" xfId="3"/>
    <cellStyle name="Normal 2 2" xfId="34"/>
    <cellStyle name="Normal 2 2 2" xfId="22"/>
    <cellStyle name="Normal 2 2 2 2" xfId="411"/>
    <cellStyle name="Normal 2 2 3" xfId="398"/>
    <cellStyle name="Normal 2 2 3 2" xfId="958"/>
    <cellStyle name="Normal 2 2 3 3" xfId="1198"/>
    <cellStyle name="Normal 2 2 4" xfId="662"/>
    <cellStyle name="Normal 2 3" xfId="4"/>
    <cellStyle name="Normal 2 3 2" xfId="412"/>
    <cellStyle name="Normal 2 4" xfId="301"/>
    <cellStyle name="Normal 2 4 2" xfId="413"/>
    <cellStyle name="Normal 2 5" xfId="392"/>
    <cellStyle name="Normal 2 5 2" xfId="414"/>
    <cellStyle name="Normal 3" xfId="5"/>
    <cellStyle name="Normal 3 2" xfId="23"/>
    <cellStyle name="Normal 3 2 2" xfId="24"/>
    <cellStyle name="Normal 3 2 3" xfId="415"/>
    <cellStyle name="Normal 3 3" xfId="416"/>
    <cellStyle name="Normal 3 3 2" xfId="417"/>
    <cellStyle name="Normal 3 3 3" xfId="418"/>
    <cellStyle name="Normal 3 3 3 2" xfId="419"/>
    <cellStyle name="Normal 3 3 3 2 2" xfId="420"/>
    <cellStyle name="Normal 3 4" xfId="421"/>
    <cellStyle name="Normal 3 5" xfId="422"/>
    <cellStyle name="Normal 3 6" xfId="423"/>
    <cellStyle name="Normal 4" xfId="6"/>
    <cellStyle name="Normal 4 2" xfId="74"/>
    <cellStyle name="Normal 4 3" xfId="251"/>
    <cellStyle name="Normal 4 4" xfId="658"/>
    <cellStyle name="Normal 5" xfId="25"/>
    <cellStyle name="Normal 5 2" xfId="424"/>
    <cellStyle name="Normal 5 3" xfId="425"/>
    <cellStyle name="Normal 6" xfId="26"/>
    <cellStyle name="Normal 6 2" xfId="302"/>
    <cellStyle name="Normal 6 3" xfId="426"/>
    <cellStyle name="Normal 6 3 2" xfId="960"/>
    <cellStyle name="Normal 7" xfId="27"/>
    <cellStyle name="Normal 7 2" xfId="427"/>
    <cellStyle name="Normal 8" xfId="28"/>
    <cellStyle name="Normal 9" xfId="393"/>
    <cellStyle name="Normal 9 2" xfId="955"/>
    <cellStyle name="Normal_5.01" xfId="1190"/>
    <cellStyle name="Normal_5.02" xfId="1191"/>
    <cellStyle name="Normal_5.08" xfId="397"/>
    <cellStyle name="Normal_HOMELESS_5XX_oct_dec_2009_10_001" xfId="1186"/>
    <cellStyle name="Normal_lgd01115_pm2_form_2004_05_v1_bi_RSL_SALES_XXXX_JAN_MAR_2009_10_001" xfId="1187"/>
    <cellStyle name="Normal_Long time series" xfId="1200"/>
    <cellStyle name="Normal_Sheet1 2" xfId="401"/>
    <cellStyle name="Normal_Welsh_1" xfId="400"/>
    <cellStyle name="Note 2" xfId="75"/>
    <cellStyle name="Note 2 2" xfId="258"/>
    <cellStyle name="Note 3" xfId="76"/>
    <cellStyle name="Note 3 2" xfId="428"/>
    <cellStyle name="Output 2" xfId="77"/>
    <cellStyle name="Output 2 2" xfId="429"/>
    <cellStyle name="Percent" xfId="1197" builtinId="5"/>
    <cellStyle name="Percent 2" xfId="29"/>
    <cellStyle name="Percent 2 2" xfId="430"/>
    <cellStyle name="Percent 3" xfId="30"/>
    <cellStyle name="Percent 4" xfId="656"/>
    <cellStyle name="Percent 4 2" xfId="1184"/>
    <cellStyle name="Percent 4 3" xfId="1189"/>
    <cellStyle name="Row_Headings" xfId="31"/>
    <cellStyle name="rowfield" xfId="32"/>
    <cellStyle name="Source" xfId="299"/>
    <cellStyle name="style1422275069766" xfId="78"/>
    <cellStyle name="style1422275069766 2" xfId="431"/>
    <cellStyle name="style1422275069766 2 2" xfId="961"/>
    <cellStyle name="style1422275069766 3" xfId="663"/>
    <cellStyle name="style1422275069891" xfId="79"/>
    <cellStyle name="style1422275069891 2" xfId="432"/>
    <cellStyle name="style1422275069891 2 2" xfId="962"/>
    <cellStyle name="style1422275069891 3" xfId="664"/>
    <cellStyle name="style1422275070016" xfId="80"/>
    <cellStyle name="style1422275070016 2" xfId="433"/>
    <cellStyle name="style1422275070016 2 2" xfId="963"/>
    <cellStyle name="style1422275070016 3" xfId="665"/>
    <cellStyle name="style1422275070109" xfId="81"/>
    <cellStyle name="style1422275070109 2" xfId="434"/>
    <cellStyle name="style1422275070109 2 2" xfId="964"/>
    <cellStyle name="style1422275070109 3" xfId="666"/>
    <cellStyle name="style1422275070219" xfId="82"/>
    <cellStyle name="style1422275070219 2" xfId="435"/>
    <cellStyle name="style1422275070219 2 2" xfId="965"/>
    <cellStyle name="style1422275070219 3" xfId="667"/>
    <cellStyle name="style1422275070328" xfId="83"/>
    <cellStyle name="style1422275070328 2" xfId="436"/>
    <cellStyle name="style1422275070328 2 2" xfId="966"/>
    <cellStyle name="style1422275070328 3" xfId="668"/>
    <cellStyle name="style1422275070437" xfId="84"/>
    <cellStyle name="style1422275070437 2" xfId="437"/>
    <cellStyle name="style1422275070437 2 2" xfId="967"/>
    <cellStyle name="style1422275070437 3" xfId="669"/>
    <cellStyle name="style1422275070546" xfId="85"/>
    <cellStyle name="style1422275070546 2" xfId="438"/>
    <cellStyle name="style1422275070546 2 2" xfId="968"/>
    <cellStyle name="style1422275070546 3" xfId="670"/>
    <cellStyle name="style1422275070640" xfId="86"/>
    <cellStyle name="style1422275070640 2" xfId="439"/>
    <cellStyle name="style1422275070640 2 2" xfId="969"/>
    <cellStyle name="style1422275070640 3" xfId="671"/>
    <cellStyle name="style1422275070733" xfId="87"/>
    <cellStyle name="style1422275070733 2" xfId="440"/>
    <cellStyle name="style1422275070733 2 2" xfId="970"/>
    <cellStyle name="style1422275070733 3" xfId="672"/>
    <cellStyle name="style1422275070843" xfId="88"/>
    <cellStyle name="style1422275070843 2" xfId="441"/>
    <cellStyle name="style1422275070843 2 2" xfId="971"/>
    <cellStyle name="style1422275070843 3" xfId="673"/>
    <cellStyle name="style1422275070952" xfId="89"/>
    <cellStyle name="style1422275070952 2" xfId="442"/>
    <cellStyle name="style1422275070952 2 2" xfId="972"/>
    <cellStyle name="style1422275070952 3" xfId="674"/>
    <cellStyle name="style1422275071045" xfId="90"/>
    <cellStyle name="style1422275071045 2" xfId="443"/>
    <cellStyle name="style1422275071045 2 2" xfId="973"/>
    <cellStyle name="style1422275071045 3" xfId="675"/>
    <cellStyle name="style1422275071139" xfId="91"/>
    <cellStyle name="style1422275071139 2" xfId="444"/>
    <cellStyle name="style1422275071139 2 2" xfId="974"/>
    <cellStyle name="style1422275071139 3" xfId="676"/>
    <cellStyle name="style1422275071248" xfId="92"/>
    <cellStyle name="style1422275071248 2" xfId="445"/>
    <cellStyle name="style1422275071248 2 2" xfId="975"/>
    <cellStyle name="style1422275071248 3" xfId="677"/>
    <cellStyle name="style1422275071342" xfId="93"/>
    <cellStyle name="style1422275071342 2" xfId="446"/>
    <cellStyle name="style1422275071342 2 2" xfId="976"/>
    <cellStyle name="style1422275071342 3" xfId="678"/>
    <cellStyle name="style1422275071451" xfId="94"/>
    <cellStyle name="style1422275071451 2" xfId="447"/>
    <cellStyle name="style1422275071451 2 2" xfId="977"/>
    <cellStyle name="style1422275071451 3" xfId="679"/>
    <cellStyle name="style1422275071529" xfId="95"/>
    <cellStyle name="style1422275071529 2" xfId="448"/>
    <cellStyle name="style1422275071529 2 2" xfId="978"/>
    <cellStyle name="style1422275071529 3" xfId="680"/>
    <cellStyle name="style1422275071810" xfId="96"/>
    <cellStyle name="style1422275071810 2" xfId="449"/>
    <cellStyle name="style1422275071810 2 2" xfId="979"/>
    <cellStyle name="style1422275071810 3" xfId="681"/>
    <cellStyle name="style1422275071919" xfId="97"/>
    <cellStyle name="style1422275071919 2" xfId="450"/>
    <cellStyle name="style1422275071919 2 2" xfId="980"/>
    <cellStyle name="style1422275071919 3" xfId="682"/>
    <cellStyle name="style1422275072013" xfId="98"/>
    <cellStyle name="style1422275072013 2" xfId="451"/>
    <cellStyle name="style1422275072013 2 2" xfId="981"/>
    <cellStyle name="style1422275072013 3" xfId="683"/>
    <cellStyle name="style1422275072106" xfId="99"/>
    <cellStyle name="style1422275072106 2" xfId="452"/>
    <cellStyle name="style1422275072106 2 2" xfId="982"/>
    <cellStyle name="style1422275072106 3" xfId="684"/>
    <cellStyle name="style1422275072200" xfId="100"/>
    <cellStyle name="style1422275072200 2" xfId="453"/>
    <cellStyle name="style1422275072200 2 2" xfId="983"/>
    <cellStyle name="style1422275072200 3" xfId="685"/>
    <cellStyle name="style1422275072278" xfId="101"/>
    <cellStyle name="style1422275072278 2" xfId="454"/>
    <cellStyle name="style1422275072278 2 2" xfId="984"/>
    <cellStyle name="style1422275072278 3" xfId="686"/>
    <cellStyle name="style1422275072465" xfId="102"/>
    <cellStyle name="style1422275072465 2" xfId="455"/>
    <cellStyle name="style1422275072465 2 2" xfId="985"/>
    <cellStyle name="style1422275072465 3" xfId="687"/>
    <cellStyle name="style1422275072543" xfId="103"/>
    <cellStyle name="style1422275072543 2" xfId="456"/>
    <cellStyle name="style1422275072543 2 2" xfId="986"/>
    <cellStyle name="style1422275072543 3" xfId="688"/>
    <cellStyle name="style1422275072621" xfId="104"/>
    <cellStyle name="style1422275072621 2" xfId="457"/>
    <cellStyle name="style1422275072621 2 2" xfId="987"/>
    <cellStyle name="style1422275072621 3" xfId="689"/>
    <cellStyle name="style1422275072699" xfId="105"/>
    <cellStyle name="style1422275072699 2" xfId="458"/>
    <cellStyle name="style1422275072699 2 2" xfId="988"/>
    <cellStyle name="style1422275072699 3" xfId="690"/>
    <cellStyle name="style1422275072777" xfId="106"/>
    <cellStyle name="style1422275072777 2" xfId="459"/>
    <cellStyle name="style1422275072777 2 2" xfId="989"/>
    <cellStyle name="style1422275072777 3" xfId="691"/>
    <cellStyle name="style1422275072964" xfId="107"/>
    <cellStyle name="style1422275072964 2" xfId="460"/>
    <cellStyle name="style1422275072964 2 2" xfId="990"/>
    <cellStyle name="style1422275072964 3" xfId="692"/>
    <cellStyle name="style1422275073027" xfId="108"/>
    <cellStyle name="style1422275073027 2" xfId="461"/>
    <cellStyle name="style1422275073027 2 2" xfId="991"/>
    <cellStyle name="style1422275073027 3" xfId="693"/>
    <cellStyle name="style1422275073120" xfId="109"/>
    <cellStyle name="style1422275073120 2" xfId="462"/>
    <cellStyle name="style1422275073120 2 2" xfId="992"/>
    <cellStyle name="style1422275073120 3" xfId="694"/>
    <cellStyle name="style1422275073214" xfId="110"/>
    <cellStyle name="style1422275073214 2" xfId="463"/>
    <cellStyle name="style1422275073214 2 2" xfId="993"/>
    <cellStyle name="style1422275073214 3" xfId="695"/>
    <cellStyle name="style1422275073323" xfId="111"/>
    <cellStyle name="style1422275073323 2" xfId="464"/>
    <cellStyle name="style1422275073323 2 2" xfId="994"/>
    <cellStyle name="style1422275073323 3" xfId="696"/>
    <cellStyle name="style1422275073417" xfId="112"/>
    <cellStyle name="style1422275073417 2" xfId="465"/>
    <cellStyle name="style1422275073417 2 2" xfId="995"/>
    <cellStyle name="style1422275073417 3" xfId="697"/>
    <cellStyle name="style1422275073510" xfId="113"/>
    <cellStyle name="style1422275073510 2" xfId="466"/>
    <cellStyle name="style1422275073510 2 2" xfId="996"/>
    <cellStyle name="style1422275073510 3" xfId="698"/>
    <cellStyle name="style1422275073604" xfId="114"/>
    <cellStyle name="style1422275073604 2" xfId="467"/>
    <cellStyle name="style1422275073604 2 2" xfId="997"/>
    <cellStyle name="style1422275073604 3" xfId="699"/>
    <cellStyle name="style1422275073713" xfId="115"/>
    <cellStyle name="style1422275073713 2" xfId="468"/>
    <cellStyle name="style1422275073713 2 2" xfId="998"/>
    <cellStyle name="style1422275073713 3" xfId="700"/>
    <cellStyle name="style1422275073807" xfId="116"/>
    <cellStyle name="style1422275073807 2" xfId="469"/>
    <cellStyle name="style1422275073807 2 2" xfId="999"/>
    <cellStyle name="style1422275073807 3" xfId="701"/>
    <cellStyle name="style1422275073900" xfId="117"/>
    <cellStyle name="style1422275073900 2" xfId="470"/>
    <cellStyle name="style1422275073900 2 2" xfId="1000"/>
    <cellStyle name="style1422275073900 3" xfId="702"/>
    <cellStyle name="style1422275073994" xfId="118"/>
    <cellStyle name="style1422275073994 2" xfId="471"/>
    <cellStyle name="style1422275073994 2 2" xfId="1001"/>
    <cellStyle name="style1422275073994 3" xfId="703"/>
    <cellStyle name="style1422275074087" xfId="119"/>
    <cellStyle name="style1422275074087 2" xfId="472"/>
    <cellStyle name="style1422275074087 2 2" xfId="1002"/>
    <cellStyle name="style1422275074087 3" xfId="704"/>
    <cellStyle name="style1422275074165" xfId="120"/>
    <cellStyle name="style1422275074165 2" xfId="473"/>
    <cellStyle name="style1422275074165 2 2" xfId="1003"/>
    <cellStyle name="style1422275074165 3" xfId="705"/>
    <cellStyle name="style1422275074259" xfId="121"/>
    <cellStyle name="style1422275074259 2" xfId="474"/>
    <cellStyle name="style1422275074259 2 2" xfId="1004"/>
    <cellStyle name="style1422275074259 3" xfId="706"/>
    <cellStyle name="style1422275074337" xfId="122"/>
    <cellStyle name="style1422275074337 2" xfId="475"/>
    <cellStyle name="style1422275074337 2 2" xfId="1005"/>
    <cellStyle name="style1422275074337 3" xfId="707"/>
    <cellStyle name="style1422275074431" xfId="123"/>
    <cellStyle name="style1422275074431 2" xfId="476"/>
    <cellStyle name="style1422275074431 2 2" xfId="1006"/>
    <cellStyle name="style1422275074431 3" xfId="708"/>
    <cellStyle name="style1422275074509" xfId="124"/>
    <cellStyle name="style1422275074509 2" xfId="477"/>
    <cellStyle name="style1422275074509 2 2" xfId="1007"/>
    <cellStyle name="style1422275074509 3" xfId="709"/>
    <cellStyle name="style1422275074571" xfId="125"/>
    <cellStyle name="style1422275074571 2" xfId="478"/>
    <cellStyle name="style1422275074571 2 2" xfId="1008"/>
    <cellStyle name="style1422275074571 3" xfId="710"/>
    <cellStyle name="style1422275074680" xfId="126"/>
    <cellStyle name="style1422275074680 2" xfId="479"/>
    <cellStyle name="style1422275074680 2 2" xfId="1009"/>
    <cellStyle name="style1422275074680 3" xfId="711"/>
    <cellStyle name="style1422275074821" xfId="127"/>
    <cellStyle name="style1422275074821 2" xfId="480"/>
    <cellStyle name="style1422275074821 2 2" xfId="1010"/>
    <cellStyle name="style1422275074821 3" xfId="712"/>
    <cellStyle name="style1422275074899" xfId="128"/>
    <cellStyle name="style1422275074899 2" xfId="481"/>
    <cellStyle name="style1422275074899 2 2" xfId="1011"/>
    <cellStyle name="style1422275074899 3" xfId="713"/>
    <cellStyle name="style1422275074977" xfId="129"/>
    <cellStyle name="style1422275074977 2" xfId="482"/>
    <cellStyle name="style1422275074977 2 2" xfId="1012"/>
    <cellStyle name="style1422275074977 3" xfId="714"/>
    <cellStyle name="style1422275075211" xfId="130"/>
    <cellStyle name="style1422275075211 2" xfId="483"/>
    <cellStyle name="style1422275075211 2 2" xfId="1013"/>
    <cellStyle name="style1422275075211 3" xfId="715"/>
    <cellStyle name="style1422275075289" xfId="131"/>
    <cellStyle name="style1422275075289 2" xfId="484"/>
    <cellStyle name="style1422275075289 2 2" xfId="1014"/>
    <cellStyle name="style1422275075289 3" xfId="716"/>
    <cellStyle name="style1430406288654" xfId="132"/>
    <cellStyle name="style1430406288654 2" xfId="485"/>
    <cellStyle name="style1430406288654 2 2" xfId="1015"/>
    <cellStyle name="style1430406288654 3" xfId="717"/>
    <cellStyle name="style1430406288701" xfId="133"/>
    <cellStyle name="style1430406288701 2" xfId="486"/>
    <cellStyle name="style1430406288701 2 2" xfId="1016"/>
    <cellStyle name="style1430406288701 3" xfId="718"/>
    <cellStyle name="style1430406289247" xfId="134"/>
    <cellStyle name="style1430406289247 2" xfId="487"/>
    <cellStyle name="style1430406289247 2 2" xfId="1017"/>
    <cellStyle name="style1430406289247 3" xfId="719"/>
    <cellStyle name="style1430406289403" xfId="135"/>
    <cellStyle name="style1430406289403 2" xfId="488"/>
    <cellStyle name="style1430406289403 2 2" xfId="1018"/>
    <cellStyle name="style1430406289403 3" xfId="720"/>
    <cellStyle name="style1430406289652" xfId="136"/>
    <cellStyle name="style1430406289652 2" xfId="489"/>
    <cellStyle name="style1430406289652 2 2" xfId="1019"/>
    <cellStyle name="style1430406289652 3" xfId="721"/>
    <cellStyle name="style1430406290120" xfId="137"/>
    <cellStyle name="style1430406290120 2" xfId="490"/>
    <cellStyle name="style1430406290120 2 2" xfId="1020"/>
    <cellStyle name="style1430406290120 3" xfId="722"/>
    <cellStyle name="style1430921790512" xfId="138"/>
    <cellStyle name="style1430921790512 2" xfId="491"/>
    <cellStyle name="style1430921790512 2 2" xfId="1021"/>
    <cellStyle name="style1430921790512 3" xfId="723"/>
    <cellStyle name="style1434019968934" xfId="259"/>
    <cellStyle name="style1434019968934 2" xfId="830"/>
    <cellStyle name="style1434019969028" xfId="260"/>
    <cellStyle name="style1434019969028 2" xfId="831"/>
    <cellStyle name="style1434019969121" xfId="261"/>
    <cellStyle name="style1434019969121 2" xfId="832"/>
    <cellStyle name="style1434019969199" xfId="262"/>
    <cellStyle name="style1434019969199 2" xfId="833"/>
    <cellStyle name="style1434019969277" xfId="263"/>
    <cellStyle name="style1434019969277 2" xfId="834"/>
    <cellStyle name="style1434019969371" xfId="264"/>
    <cellStyle name="style1434019969371 2" xfId="835"/>
    <cellStyle name="style1434019969449" xfId="265"/>
    <cellStyle name="style1434019969449 2" xfId="836"/>
    <cellStyle name="style1434019969527" xfId="266"/>
    <cellStyle name="style1434019969527 2" xfId="837"/>
    <cellStyle name="style1434019969620" xfId="267"/>
    <cellStyle name="style1434019969620 2" xfId="838"/>
    <cellStyle name="style1434019969714" xfId="268"/>
    <cellStyle name="style1434019969714 2" xfId="839"/>
    <cellStyle name="style1434019969901" xfId="269"/>
    <cellStyle name="style1434019969901 2" xfId="840"/>
    <cellStyle name="style1434019969995" xfId="270"/>
    <cellStyle name="style1434019969995 2" xfId="841"/>
    <cellStyle name="style1434019970089" xfId="271"/>
    <cellStyle name="style1434019970089 2" xfId="842"/>
    <cellStyle name="style1434019970167" xfId="272"/>
    <cellStyle name="style1434019970167 2" xfId="843"/>
    <cellStyle name="style1434019970245" xfId="273"/>
    <cellStyle name="style1434019970245 2" xfId="844"/>
    <cellStyle name="style1434019970323" xfId="274"/>
    <cellStyle name="style1434019970323 2" xfId="845"/>
    <cellStyle name="style1434019970385" xfId="275"/>
    <cellStyle name="style1434019970385 2" xfId="846"/>
    <cellStyle name="style1434019970463" xfId="276"/>
    <cellStyle name="style1434019970463 2" xfId="847"/>
    <cellStyle name="style1434019970541" xfId="277"/>
    <cellStyle name="style1434019970541 2" xfId="848"/>
    <cellStyle name="style1434019970635" xfId="278"/>
    <cellStyle name="style1434019970635 2" xfId="849"/>
    <cellStyle name="style1434019970728" xfId="279"/>
    <cellStyle name="style1434019970728 2" xfId="850"/>
    <cellStyle name="style1434019970806" xfId="280"/>
    <cellStyle name="style1434019970806 2" xfId="851"/>
    <cellStyle name="style1434019970900" xfId="281"/>
    <cellStyle name="style1434019970900 2" xfId="852"/>
    <cellStyle name="style1434019970993" xfId="282"/>
    <cellStyle name="style1434019970993 2" xfId="853"/>
    <cellStyle name="style1434019971196" xfId="283"/>
    <cellStyle name="style1434019971196 2" xfId="854"/>
    <cellStyle name="style1434019971290" xfId="284"/>
    <cellStyle name="style1434019971290 2" xfId="855"/>
    <cellStyle name="style1434019971383" xfId="285"/>
    <cellStyle name="style1434019971383 2" xfId="856"/>
    <cellStyle name="style1434019971493" xfId="286"/>
    <cellStyle name="style1434019971493 2" xfId="857"/>
    <cellStyle name="style1434019971586" xfId="287"/>
    <cellStyle name="style1434019971586 2" xfId="858"/>
    <cellStyle name="style1434019971664" xfId="288"/>
    <cellStyle name="style1434019971664 2" xfId="859"/>
    <cellStyle name="style1434019971758" xfId="289"/>
    <cellStyle name="style1434019971758 2" xfId="860"/>
    <cellStyle name="style1434019971851" xfId="290"/>
    <cellStyle name="style1434019971851 2" xfId="861"/>
    <cellStyle name="style1434019971929" xfId="291"/>
    <cellStyle name="style1434019971929 2" xfId="862"/>
    <cellStyle name="style1434019972007" xfId="292"/>
    <cellStyle name="style1434019972007 2" xfId="863"/>
    <cellStyle name="style1434019972132" xfId="293"/>
    <cellStyle name="style1434019972132 2" xfId="864"/>
    <cellStyle name="style1434019972210" xfId="294"/>
    <cellStyle name="style1434019972210 2" xfId="865"/>
    <cellStyle name="style1434019972366" xfId="295"/>
    <cellStyle name="style1434019972366 2" xfId="866"/>
    <cellStyle name="style1434471929169" xfId="492"/>
    <cellStyle name="style1434471929169 2" xfId="1022"/>
    <cellStyle name="style1434471929278" xfId="493"/>
    <cellStyle name="style1434471929278 2" xfId="1023"/>
    <cellStyle name="style1434471929356" xfId="494"/>
    <cellStyle name="style1434471929356 2" xfId="1024"/>
    <cellStyle name="style1434471929434" xfId="495"/>
    <cellStyle name="style1434471929434 2" xfId="1025"/>
    <cellStyle name="style1434471929512" xfId="496"/>
    <cellStyle name="style1434471929512 2" xfId="1026"/>
    <cellStyle name="style1434471929590" xfId="497"/>
    <cellStyle name="style1434471929590 2" xfId="1027"/>
    <cellStyle name="style1434471929684" xfId="498"/>
    <cellStyle name="style1434471929684 2" xfId="1028"/>
    <cellStyle name="style1434471929762" xfId="499"/>
    <cellStyle name="style1434471929762 2" xfId="1029"/>
    <cellStyle name="style1434471929824" xfId="500"/>
    <cellStyle name="style1434471929824 2" xfId="1030"/>
    <cellStyle name="style1434471929902" xfId="501"/>
    <cellStyle name="style1434471929902 2" xfId="1031"/>
    <cellStyle name="style1434471929965" xfId="502"/>
    <cellStyle name="style1434471929965 2" xfId="1032"/>
    <cellStyle name="style1434471930027" xfId="503"/>
    <cellStyle name="style1434471930027 2" xfId="1033"/>
    <cellStyle name="style1434471930105" xfId="504"/>
    <cellStyle name="style1434471930105 2" xfId="1034"/>
    <cellStyle name="style1434471930183" xfId="505"/>
    <cellStyle name="style1434471930183 2" xfId="1035"/>
    <cellStyle name="style1434471930246" xfId="506"/>
    <cellStyle name="style1434471930246 2" xfId="1036"/>
    <cellStyle name="style1434471930308" xfId="507"/>
    <cellStyle name="style1434471930308 2" xfId="1037"/>
    <cellStyle name="style1434471930386" xfId="508"/>
    <cellStyle name="style1434471930386 2" xfId="1038"/>
    <cellStyle name="style1434471930558" xfId="509"/>
    <cellStyle name="style1434471930558 2" xfId="1039"/>
    <cellStyle name="style1434471930620" xfId="510"/>
    <cellStyle name="style1434471930620 2" xfId="1040"/>
    <cellStyle name="style1434471930698" xfId="511"/>
    <cellStyle name="style1434471930698 2" xfId="1041"/>
    <cellStyle name="style1434471930776" xfId="512"/>
    <cellStyle name="style1434471930776 2" xfId="1042"/>
    <cellStyle name="style1434471930854" xfId="513"/>
    <cellStyle name="style1434471930854 2" xfId="1043"/>
    <cellStyle name="style1434471930916" xfId="514"/>
    <cellStyle name="style1434471930916 2" xfId="1044"/>
    <cellStyle name="style1434471930979" xfId="515"/>
    <cellStyle name="style1434471930979 2" xfId="1045"/>
    <cellStyle name="style1434471931057" xfId="516"/>
    <cellStyle name="style1434471931057 2" xfId="1046"/>
    <cellStyle name="style1434471931135" xfId="517"/>
    <cellStyle name="style1434471931135 2" xfId="1047"/>
    <cellStyle name="style1434471931213" xfId="518"/>
    <cellStyle name="style1434471931213 2" xfId="1048"/>
    <cellStyle name="style1434471931291" xfId="519"/>
    <cellStyle name="style1434471931291 2" xfId="1049"/>
    <cellStyle name="style1434471931369" xfId="520"/>
    <cellStyle name="style1434471931369 2" xfId="1050"/>
    <cellStyle name="style1434471931509" xfId="521"/>
    <cellStyle name="style1434471931509 2" xfId="1051"/>
    <cellStyle name="style1434471931587" xfId="522"/>
    <cellStyle name="style1434471931587 2" xfId="1052"/>
    <cellStyle name="style1434471931665" xfId="523"/>
    <cellStyle name="style1434471931665 2" xfId="1053"/>
    <cellStyle name="style1434471931743" xfId="524"/>
    <cellStyle name="style1434471931743 2" xfId="1054"/>
    <cellStyle name="style1434471931821" xfId="525"/>
    <cellStyle name="style1434471931821 2" xfId="1055"/>
    <cellStyle name="style1434471931899" xfId="526"/>
    <cellStyle name="style1434471931899 2" xfId="1056"/>
    <cellStyle name="style1434471932055" xfId="527"/>
    <cellStyle name="style1434471932055 2" xfId="1057"/>
    <cellStyle name="style1434471932180" xfId="528"/>
    <cellStyle name="style1434471932180 2" xfId="1058"/>
    <cellStyle name="style1434471932258" xfId="529"/>
    <cellStyle name="style1434471932258 2" xfId="1059"/>
    <cellStyle name="style1435072920148" xfId="139"/>
    <cellStyle name="style1435072920148 2" xfId="724"/>
    <cellStyle name="style1435072920241" xfId="140"/>
    <cellStyle name="style1435072920241 2" xfId="725"/>
    <cellStyle name="style1435072920319" xfId="141"/>
    <cellStyle name="style1435072920319 2" xfId="726"/>
    <cellStyle name="style1435072920397" xfId="142"/>
    <cellStyle name="style1435072920397 2" xfId="727"/>
    <cellStyle name="style1435072920475" xfId="143"/>
    <cellStyle name="style1435072920475 2" xfId="728"/>
    <cellStyle name="style1435072920553" xfId="144"/>
    <cellStyle name="style1435072920553 2" xfId="729"/>
    <cellStyle name="style1435072920631" xfId="145"/>
    <cellStyle name="style1435072920631 2" xfId="730"/>
    <cellStyle name="style1435072920709" xfId="146"/>
    <cellStyle name="style1435072920709 2" xfId="731"/>
    <cellStyle name="style1435072920787" xfId="147"/>
    <cellStyle name="style1435072920787 2" xfId="732"/>
    <cellStyle name="style1435072920865" xfId="148"/>
    <cellStyle name="style1435072920865 2" xfId="733"/>
    <cellStyle name="style1435072920943" xfId="149"/>
    <cellStyle name="style1435072920943 2" xfId="734"/>
    <cellStyle name="style1435072921021" xfId="150"/>
    <cellStyle name="style1435072921021 2" xfId="735"/>
    <cellStyle name="style1435072921099" xfId="151"/>
    <cellStyle name="style1435072921099 2" xfId="736"/>
    <cellStyle name="style1435072921162" xfId="152"/>
    <cellStyle name="style1435072921162 2" xfId="737"/>
    <cellStyle name="style1435072921302" xfId="153"/>
    <cellStyle name="style1435072921302 2" xfId="738"/>
    <cellStyle name="style1435072921364" xfId="154"/>
    <cellStyle name="style1435072921364 2" xfId="739"/>
    <cellStyle name="style1435072921427" xfId="155"/>
    <cellStyle name="style1435072921427 2" xfId="740"/>
    <cellStyle name="style1435072921489" xfId="156"/>
    <cellStyle name="style1435072921489 2" xfId="741"/>
    <cellStyle name="style1435072921552" xfId="157"/>
    <cellStyle name="style1435072921552 2" xfId="742"/>
    <cellStyle name="style1435072921630" xfId="158"/>
    <cellStyle name="style1435072921630 2" xfId="743"/>
    <cellStyle name="style1435072921708" xfId="159"/>
    <cellStyle name="style1435072921708 2" xfId="744"/>
    <cellStyle name="style1435072921770" xfId="160"/>
    <cellStyle name="style1435072921770 2" xfId="745"/>
    <cellStyle name="style1435072921848" xfId="161"/>
    <cellStyle name="style1435072921848 2" xfId="746"/>
    <cellStyle name="style1435072921926" xfId="162"/>
    <cellStyle name="style1435072921926 2" xfId="747"/>
    <cellStyle name="style1435072922004" xfId="163"/>
    <cellStyle name="style1435072922004 2" xfId="748"/>
    <cellStyle name="style1435072922082" xfId="164"/>
    <cellStyle name="style1435072922082 2" xfId="749"/>
    <cellStyle name="style1435072922144" xfId="165"/>
    <cellStyle name="style1435072922144 2" xfId="750"/>
    <cellStyle name="style1435072922238" xfId="166"/>
    <cellStyle name="style1435072922238 2" xfId="751"/>
    <cellStyle name="style1435072922316" xfId="167"/>
    <cellStyle name="style1435072922316 2" xfId="752"/>
    <cellStyle name="style1435072922394" xfId="168"/>
    <cellStyle name="style1435072922394 2" xfId="753"/>
    <cellStyle name="style1435072922456" xfId="169"/>
    <cellStyle name="style1435072922456 2" xfId="754"/>
    <cellStyle name="style1435072922519" xfId="170"/>
    <cellStyle name="style1435072922519 2" xfId="755"/>
    <cellStyle name="style1435072922597" xfId="171"/>
    <cellStyle name="style1435072922597 2" xfId="756"/>
    <cellStyle name="style1435072922675" xfId="172"/>
    <cellStyle name="style1435072922675 2" xfId="757"/>
    <cellStyle name="style1435072922831" xfId="173"/>
    <cellStyle name="style1435072922831 2" xfId="758"/>
    <cellStyle name="style1435072922893" xfId="174"/>
    <cellStyle name="style1435072922893 2" xfId="759"/>
    <cellStyle name="style1435072923158" xfId="175"/>
    <cellStyle name="style1435072923158 2" xfId="760"/>
    <cellStyle name="style1435072923221" xfId="176"/>
    <cellStyle name="style1435072923221 2" xfId="761"/>
    <cellStyle name="style1435072923283" xfId="177"/>
    <cellStyle name="style1435072923283 2" xfId="762"/>
    <cellStyle name="style1435144009623" xfId="178"/>
    <cellStyle name="style1435144009623 2" xfId="763"/>
    <cellStyle name="style1435144009701" xfId="179"/>
    <cellStyle name="style1435144009701 2" xfId="764"/>
    <cellStyle name="style1435144009841" xfId="180"/>
    <cellStyle name="style1435144009841 2" xfId="765"/>
    <cellStyle name="style1435144009904" xfId="181"/>
    <cellStyle name="style1435144009904 2" xfId="766"/>
    <cellStyle name="style1435144009982" xfId="182"/>
    <cellStyle name="style1435144009982 2" xfId="767"/>
    <cellStyle name="style1435144010044" xfId="183"/>
    <cellStyle name="style1435144010044 2" xfId="768"/>
    <cellStyle name="style1435144010106" xfId="184"/>
    <cellStyle name="style1435144010106 2" xfId="769"/>
    <cellStyle name="style1435144010169" xfId="185"/>
    <cellStyle name="style1435144010169 2" xfId="770"/>
    <cellStyle name="style1435144010247" xfId="186"/>
    <cellStyle name="style1435144010247 2" xfId="771"/>
    <cellStyle name="style1435144010309" xfId="187"/>
    <cellStyle name="style1435144010309 2" xfId="772"/>
    <cellStyle name="style1435144010387" xfId="188"/>
    <cellStyle name="style1435144010387 2" xfId="773"/>
    <cellStyle name="style1435144010450" xfId="189"/>
    <cellStyle name="style1435144010450 2" xfId="774"/>
    <cellStyle name="style1435144010512" xfId="190"/>
    <cellStyle name="style1435144010512 2" xfId="775"/>
    <cellStyle name="style1435144010574" xfId="191"/>
    <cellStyle name="style1435144010574 2" xfId="776"/>
    <cellStyle name="style1435144010637" xfId="192"/>
    <cellStyle name="style1435144010637 2" xfId="777"/>
    <cellStyle name="style1435144010715" xfId="193"/>
    <cellStyle name="style1435144010715 2" xfId="778"/>
    <cellStyle name="style1435144010793" xfId="194"/>
    <cellStyle name="style1435144010793 2" xfId="779"/>
    <cellStyle name="style1435144010871" xfId="195"/>
    <cellStyle name="style1435144010871 2" xfId="780"/>
    <cellStyle name="style1435144010996" xfId="196"/>
    <cellStyle name="style1435144010996 2" xfId="781"/>
    <cellStyle name="style1435144011058" xfId="197"/>
    <cellStyle name="style1435144011058 2" xfId="782"/>
    <cellStyle name="style1435144011136" xfId="198"/>
    <cellStyle name="style1435144011136 2" xfId="783"/>
    <cellStyle name="style1435144011198" xfId="199"/>
    <cellStyle name="style1435144011198 2" xfId="784"/>
    <cellStyle name="style1435144011276" xfId="200"/>
    <cellStyle name="style1435144011276 2" xfId="785"/>
    <cellStyle name="style1435144011354" xfId="201"/>
    <cellStyle name="style1435144011354 2" xfId="786"/>
    <cellStyle name="style1435144011432" xfId="202"/>
    <cellStyle name="style1435144011432 2" xfId="787"/>
    <cellStyle name="style1435144011510" xfId="203"/>
    <cellStyle name="style1435144011510 2" xfId="788"/>
    <cellStyle name="style1435144011573" xfId="204"/>
    <cellStyle name="style1435144011573 2" xfId="789"/>
    <cellStyle name="style1435144011651" xfId="205"/>
    <cellStyle name="style1435144011651 2" xfId="790"/>
    <cellStyle name="style1435144011713" xfId="206"/>
    <cellStyle name="style1435144011713 2" xfId="791"/>
    <cellStyle name="style1435144011791" xfId="207"/>
    <cellStyle name="style1435144011791 2" xfId="792"/>
    <cellStyle name="style1435144011900" xfId="208"/>
    <cellStyle name="style1435144011900 2" xfId="793"/>
    <cellStyle name="style1435144011963" xfId="209"/>
    <cellStyle name="style1435144011963 2" xfId="794"/>
    <cellStyle name="style1435144012056" xfId="210"/>
    <cellStyle name="style1435144012056 2" xfId="795"/>
    <cellStyle name="style1435144012212" xfId="211"/>
    <cellStyle name="style1435144012212 2" xfId="796"/>
    <cellStyle name="style1435144012290" xfId="212"/>
    <cellStyle name="style1435144012290 2" xfId="797"/>
    <cellStyle name="style1435144012368" xfId="213"/>
    <cellStyle name="style1435144012368 2" xfId="798"/>
    <cellStyle name="style1435144012478" xfId="214"/>
    <cellStyle name="style1435144012478 2" xfId="799"/>
    <cellStyle name="style1435145842503" xfId="215"/>
    <cellStyle name="style1435145842503 2" xfId="800"/>
    <cellStyle name="style1435145842597" xfId="216"/>
    <cellStyle name="style1435145842597 2" xfId="801"/>
    <cellStyle name="style1435145842675" xfId="217"/>
    <cellStyle name="style1435145842675 2" xfId="802"/>
    <cellStyle name="style1435145842753" xfId="218"/>
    <cellStyle name="style1435145842753 2" xfId="803"/>
    <cellStyle name="style1435145842831" xfId="219"/>
    <cellStyle name="style1435145842831 2" xfId="804"/>
    <cellStyle name="style1435145842893" xfId="220"/>
    <cellStyle name="style1435145842893 2" xfId="805"/>
    <cellStyle name="style1435145842971" xfId="221"/>
    <cellStyle name="style1435145842971 2" xfId="806"/>
    <cellStyle name="style1435145843049" xfId="222"/>
    <cellStyle name="style1435145843049 2" xfId="807"/>
    <cellStyle name="style1435145843127" xfId="223"/>
    <cellStyle name="style1435145843127 2" xfId="808"/>
    <cellStyle name="style1435145843190" xfId="224"/>
    <cellStyle name="style1435145843190 2" xfId="809"/>
    <cellStyle name="style1435145843268" xfId="225"/>
    <cellStyle name="style1435145843268 2" xfId="810"/>
    <cellStyle name="style1435145843330" xfId="226"/>
    <cellStyle name="style1435145843330 2" xfId="811"/>
    <cellStyle name="style1435145843408" xfId="227"/>
    <cellStyle name="style1435145843408 2" xfId="812"/>
    <cellStyle name="style1435145843486" xfId="228"/>
    <cellStyle name="style1435145843486 2" xfId="813"/>
    <cellStyle name="style1435145843627" xfId="229"/>
    <cellStyle name="style1435145843627 2" xfId="814"/>
    <cellStyle name="style1435145843705" xfId="230"/>
    <cellStyle name="style1435145843705 2" xfId="815"/>
    <cellStyle name="style1435145843751" xfId="231"/>
    <cellStyle name="style1435145843751 2" xfId="816"/>
    <cellStyle name="style1435145843814" xfId="232"/>
    <cellStyle name="style1435145843814 2" xfId="817"/>
    <cellStyle name="style1435145843876" xfId="233"/>
    <cellStyle name="style1435145843876 2" xfId="818"/>
    <cellStyle name="style1435145843923" xfId="234"/>
    <cellStyle name="style1435145843923 2" xfId="819"/>
    <cellStyle name="style1435145843985" xfId="235"/>
    <cellStyle name="style1435145843985 2" xfId="820"/>
    <cellStyle name="style1435145844048" xfId="236"/>
    <cellStyle name="style1435145844048 2" xfId="821"/>
    <cellStyle name="style1435145844110" xfId="237"/>
    <cellStyle name="style1435145844110 2" xfId="822"/>
    <cellStyle name="style1435145844188" xfId="238"/>
    <cellStyle name="style1435145844188 2" xfId="823"/>
    <cellStyle name="style1435145844266" xfId="239"/>
    <cellStyle name="style1435145844266 2" xfId="824"/>
    <cellStyle name="style1435145844344" xfId="240"/>
    <cellStyle name="style1435145844344 2" xfId="825"/>
    <cellStyle name="style1435145844407" xfId="241"/>
    <cellStyle name="style1435145844407 2" xfId="826"/>
    <cellStyle name="style1435145844469" xfId="242"/>
    <cellStyle name="style1435145844469 2" xfId="827"/>
    <cellStyle name="style1435145844547" xfId="243"/>
    <cellStyle name="style1435145844547 2" xfId="828"/>
    <cellStyle name="style1435145844672" xfId="244"/>
    <cellStyle name="style1435145844672 2" xfId="829"/>
    <cellStyle name="style1490364799797" xfId="530"/>
    <cellStyle name="style1490364799797 2" xfId="1060"/>
    <cellStyle name="style1490364799890" xfId="531"/>
    <cellStyle name="style1490364799890 2" xfId="1061"/>
    <cellStyle name="style1490364799953" xfId="532"/>
    <cellStyle name="style1490364799953 2" xfId="1062"/>
    <cellStyle name="style1490364799999" xfId="533"/>
    <cellStyle name="style1490364799999 2" xfId="1063"/>
    <cellStyle name="style1490364800031" xfId="534"/>
    <cellStyle name="style1490364800031 2" xfId="1064"/>
    <cellStyle name="style1490364800077" xfId="535"/>
    <cellStyle name="style1490364800077 2" xfId="1065"/>
    <cellStyle name="style1490364800140" xfId="536"/>
    <cellStyle name="style1490364800140 2" xfId="1066"/>
    <cellStyle name="style1490364800187" xfId="537"/>
    <cellStyle name="style1490364800187 2" xfId="1067"/>
    <cellStyle name="style1490364800233" xfId="538"/>
    <cellStyle name="style1490364800233 2" xfId="1068"/>
    <cellStyle name="style1490364800280" xfId="539"/>
    <cellStyle name="style1490364800280 2" xfId="1069"/>
    <cellStyle name="style1490364800327" xfId="540"/>
    <cellStyle name="style1490364800327 2" xfId="1070"/>
    <cellStyle name="style1490364800374" xfId="541"/>
    <cellStyle name="style1490364800374 2" xfId="1071"/>
    <cellStyle name="style1490364800499" xfId="542"/>
    <cellStyle name="style1490364800499 2" xfId="1072"/>
    <cellStyle name="style1490364800545" xfId="543"/>
    <cellStyle name="style1490364800545 2" xfId="1073"/>
    <cellStyle name="style1490364800592" xfId="544"/>
    <cellStyle name="style1490364800592 2" xfId="1074"/>
    <cellStyle name="style1490364800623" xfId="545"/>
    <cellStyle name="style1490364800623 2" xfId="1075"/>
    <cellStyle name="style1490364800655" xfId="546"/>
    <cellStyle name="style1490364800655 2" xfId="1076"/>
    <cellStyle name="style1490364800701" xfId="547"/>
    <cellStyle name="style1490364800701 2" xfId="1077"/>
    <cellStyle name="style1490364800733" xfId="548"/>
    <cellStyle name="style1490364800733 2" xfId="1078"/>
    <cellStyle name="style1490364800779" xfId="549"/>
    <cellStyle name="style1490364800779 2" xfId="1079"/>
    <cellStyle name="style1490364800811" xfId="550"/>
    <cellStyle name="style1490364800811 2" xfId="1080"/>
    <cellStyle name="style1490364800857" xfId="551"/>
    <cellStyle name="style1490364800857 2" xfId="1081"/>
    <cellStyle name="style1490364800904" xfId="552"/>
    <cellStyle name="style1490364800904 2" xfId="1082"/>
    <cellStyle name="style1490364800951" xfId="553"/>
    <cellStyle name="style1490364800951 2" xfId="1083"/>
    <cellStyle name="style1490364800998" xfId="554"/>
    <cellStyle name="style1490364800998 2" xfId="1084"/>
    <cellStyle name="style1490364801045" xfId="555"/>
    <cellStyle name="style1490364801045 2" xfId="1085"/>
    <cellStyle name="style1490364801091" xfId="556"/>
    <cellStyle name="style1490364801091 2" xfId="1086"/>
    <cellStyle name="style1490364801123" xfId="557"/>
    <cellStyle name="style1490364801123 2" xfId="1087"/>
    <cellStyle name="style1490364801169" xfId="558"/>
    <cellStyle name="style1490364801169 2" xfId="1088"/>
    <cellStyle name="style1490364801279" xfId="559"/>
    <cellStyle name="style1490364801279 2" xfId="1089"/>
    <cellStyle name="style1490364801325" xfId="560"/>
    <cellStyle name="style1490364801325 2" xfId="1090"/>
    <cellStyle name="style1490364801357" xfId="561"/>
    <cellStyle name="style1490364801357 2" xfId="1091"/>
    <cellStyle name="style1490364801403" xfId="562"/>
    <cellStyle name="style1490364801403 2" xfId="1092"/>
    <cellStyle name="style1490364801450" xfId="563"/>
    <cellStyle name="style1490364801450 2" xfId="1093"/>
    <cellStyle name="style1490364801497" xfId="564"/>
    <cellStyle name="style1490364801497 2" xfId="1094"/>
    <cellStyle name="style1490364801528" xfId="565"/>
    <cellStyle name="style1490364801528 2" xfId="1095"/>
    <cellStyle name="style1492520693068" xfId="566"/>
    <cellStyle name="style1492520693068 2" xfId="1096"/>
    <cellStyle name="style1492520693115" xfId="567"/>
    <cellStyle name="style1492520693115 2" xfId="1097"/>
    <cellStyle name="style1492520693162" xfId="568"/>
    <cellStyle name="style1492520693162 2" xfId="1098"/>
    <cellStyle name="style1492520693209" xfId="569"/>
    <cellStyle name="style1492520693209 2" xfId="1099"/>
    <cellStyle name="style1492520693255" xfId="570"/>
    <cellStyle name="style1492520693255 2" xfId="1100"/>
    <cellStyle name="style1492520693302" xfId="571"/>
    <cellStyle name="style1492520693302 2" xfId="1101"/>
    <cellStyle name="style1492520693349" xfId="572"/>
    <cellStyle name="style1492520693349 2" xfId="1102"/>
    <cellStyle name="style1492520693396" xfId="573"/>
    <cellStyle name="style1492520693396 2" xfId="1103"/>
    <cellStyle name="style1492520693443" xfId="574"/>
    <cellStyle name="style1492520693443 2" xfId="1104"/>
    <cellStyle name="style1492520693489" xfId="575"/>
    <cellStyle name="style1492520693489 2" xfId="1105"/>
    <cellStyle name="style1492520693521" xfId="576"/>
    <cellStyle name="style1492520693521 2" xfId="1106"/>
    <cellStyle name="style1492520693567" xfId="577"/>
    <cellStyle name="style1492520693567 2" xfId="1107"/>
    <cellStyle name="style1492520693614" xfId="578"/>
    <cellStyle name="style1492520693614 2" xfId="1108"/>
    <cellStyle name="style1492520693645" xfId="579"/>
    <cellStyle name="style1492520693645 2" xfId="1109"/>
    <cellStyle name="style1492520693692" xfId="580"/>
    <cellStyle name="style1492520693692 2" xfId="1110"/>
    <cellStyle name="style1492520693723" xfId="581"/>
    <cellStyle name="style1492520693723 2" xfId="1111"/>
    <cellStyle name="style1492520693770" xfId="582"/>
    <cellStyle name="style1492520693770 2" xfId="1112"/>
    <cellStyle name="style1492520693817" xfId="583"/>
    <cellStyle name="style1492520693817 2" xfId="1113"/>
    <cellStyle name="style1492520693864" xfId="584"/>
    <cellStyle name="style1492520693864 2" xfId="1114"/>
    <cellStyle name="style1492520693911" xfId="585"/>
    <cellStyle name="style1492520693911 2" xfId="1115"/>
    <cellStyle name="style1492520693957" xfId="586"/>
    <cellStyle name="style1492520693957 2" xfId="1116"/>
    <cellStyle name="style1492520693989" xfId="587"/>
    <cellStyle name="style1492520693989 2" xfId="1117"/>
    <cellStyle name="style1492520694035" xfId="588"/>
    <cellStyle name="style1492520694035 2" xfId="1118"/>
    <cellStyle name="style1492520694129" xfId="589"/>
    <cellStyle name="style1492520694129 2" xfId="1119"/>
    <cellStyle name="style1492520694191" xfId="590"/>
    <cellStyle name="style1492520694191 2" xfId="1120"/>
    <cellStyle name="style1492520694238" xfId="591"/>
    <cellStyle name="style1492520694238 2" xfId="1121"/>
    <cellStyle name="style1492520694285" xfId="592"/>
    <cellStyle name="style1492520694285 2" xfId="1122"/>
    <cellStyle name="style1492520694332" xfId="593"/>
    <cellStyle name="style1492520694332 2" xfId="1123"/>
    <cellStyle name="style1492520694379" xfId="594"/>
    <cellStyle name="style1492520694379 2" xfId="1124"/>
    <cellStyle name="style1492520694425" xfId="595"/>
    <cellStyle name="style1492520694425 2" xfId="1125"/>
    <cellStyle name="style1492520694472" xfId="596"/>
    <cellStyle name="style1492520694472 2" xfId="1126"/>
    <cellStyle name="style1492520694503" xfId="597"/>
    <cellStyle name="style1492520694503 2" xfId="1127"/>
    <cellStyle name="style1492520694550" xfId="598"/>
    <cellStyle name="style1492520694550 2" xfId="1128"/>
    <cellStyle name="style1492520694597" xfId="599"/>
    <cellStyle name="style1492520694597 2" xfId="1129"/>
    <cellStyle name="style1492520694644" xfId="600"/>
    <cellStyle name="style1492520694644 2" xfId="1130"/>
    <cellStyle name="style1492520694691" xfId="601"/>
    <cellStyle name="style1492520694691 2" xfId="1131"/>
    <cellStyle name="style1492520694784" xfId="602"/>
    <cellStyle name="style1492520694784 2" xfId="1132"/>
    <cellStyle name="style1492520694831" xfId="603"/>
    <cellStyle name="style1492520694831 2" xfId="1133"/>
    <cellStyle name="style1492520694878" xfId="604"/>
    <cellStyle name="style1492520694878 2" xfId="1134"/>
    <cellStyle name="style1492520694925" xfId="605"/>
    <cellStyle name="style1492520694925 2" xfId="1135"/>
    <cellStyle name="style1492520694956" xfId="606"/>
    <cellStyle name="style1492520694956 2" xfId="1136"/>
    <cellStyle name="style1492520695003" xfId="607"/>
    <cellStyle name="style1492520695003 2" xfId="1137"/>
    <cellStyle name="style1492528457210" xfId="608"/>
    <cellStyle name="style1492528457210 2" xfId="1138"/>
    <cellStyle name="style1492528457241" xfId="609"/>
    <cellStyle name="style1492528457241 2" xfId="1139"/>
    <cellStyle name="style1492528457288" xfId="610"/>
    <cellStyle name="style1492528457288 2" xfId="1140"/>
    <cellStyle name="style1492528457335" xfId="611"/>
    <cellStyle name="style1492528457335 2" xfId="1141"/>
    <cellStyle name="style1492528457366" xfId="612"/>
    <cellStyle name="style1492528457366 2" xfId="1142"/>
    <cellStyle name="style1492528457413" xfId="613"/>
    <cellStyle name="style1492528457413 2" xfId="1143"/>
    <cellStyle name="style1492528457460" xfId="614"/>
    <cellStyle name="style1492528457460 2" xfId="1144"/>
    <cellStyle name="style1492528457491" xfId="615"/>
    <cellStyle name="style1492528457491 2" xfId="1145"/>
    <cellStyle name="style1492528457538" xfId="616"/>
    <cellStyle name="style1492528457538 2" xfId="1146"/>
    <cellStyle name="style1492528457584" xfId="617"/>
    <cellStyle name="style1492528457584 2" xfId="1147"/>
    <cellStyle name="style1492528457616" xfId="618"/>
    <cellStyle name="style1492528457616 2" xfId="1148"/>
    <cellStyle name="style1492528457662" xfId="619"/>
    <cellStyle name="style1492528457662 2" xfId="1149"/>
    <cellStyle name="style1492528457709" xfId="620"/>
    <cellStyle name="style1492528457709 2" xfId="1150"/>
    <cellStyle name="style1492528457740" xfId="621"/>
    <cellStyle name="style1492528457740 2" xfId="1151"/>
    <cellStyle name="style1492528457772" xfId="622"/>
    <cellStyle name="style1492528457772 2" xfId="1152"/>
    <cellStyle name="style1492528457818" xfId="623"/>
    <cellStyle name="style1492528457818 2" xfId="1153"/>
    <cellStyle name="style1492528457865" xfId="624"/>
    <cellStyle name="style1492528457865 2" xfId="1154"/>
    <cellStyle name="style1492528457912" xfId="625"/>
    <cellStyle name="style1492528457912 2" xfId="1155"/>
    <cellStyle name="style1492528457943" xfId="626"/>
    <cellStyle name="style1492528457943 2" xfId="1156"/>
    <cellStyle name="style1492528457990" xfId="627"/>
    <cellStyle name="style1492528457990 2" xfId="1157"/>
    <cellStyle name="style1492528458037" xfId="628"/>
    <cellStyle name="style1492528458037 2" xfId="1158"/>
    <cellStyle name="style1492528458084" xfId="629"/>
    <cellStyle name="style1492528458084 2" xfId="1159"/>
    <cellStyle name="style1492528458115" xfId="630"/>
    <cellStyle name="style1492528458115 2" xfId="1160"/>
    <cellStyle name="style1492528458146" xfId="631"/>
    <cellStyle name="style1492528458146 2" xfId="1161"/>
    <cellStyle name="style1492528458193" xfId="632"/>
    <cellStyle name="style1492528458193 2" xfId="1162"/>
    <cellStyle name="style1492528458224" xfId="633"/>
    <cellStyle name="style1492528458224 2" xfId="1163"/>
    <cellStyle name="style1492528458271" xfId="634"/>
    <cellStyle name="style1492528458271 2" xfId="1164"/>
    <cellStyle name="style1492528458318" xfId="635"/>
    <cellStyle name="style1492528458318 2" xfId="1165"/>
    <cellStyle name="style1492528458364" xfId="636"/>
    <cellStyle name="style1492528458364 2" xfId="1166"/>
    <cellStyle name="style1492528458411" xfId="637"/>
    <cellStyle name="style1492528458411 2" xfId="1167"/>
    <cellStyle name="style1492528458442" xfId="638"/>
    <cellStyle name="style1492528458442 2" xfId="1168"/>
    <cellStyle name="style1492528458489" xfId="639"/>
    <cellStyle name="style1492528458489 2" xfId="1169"/>
    <cellStyle name="style1492528458536" xfId="640"/>
    <cellStyle name="style1492528458536 2" xfId="1170"/>
    <cellStyle name="style1492528458567" xfId="641"/>
    <cellStyle name="style1492528458567 2" xfId="1171"/>
    <cellStyle name="style1492528458614" xfId="642"/>
    <cellStyle name="style1492528458614 2" xfId="1172"/>
    <cellStyle name="style1492528458661" xfId="643"/>
    <cellStyle name="style1492528458661 2" xfId="1173"/>
    <cellStyle name="style1492528458739" xfId="644"/>
    <cellStyle name="style1492528458739 2" xfId="1174"/>
    <cellStyle name="style1492528458785" xfId="645"/>
    <cellStyle name="style1492528458785 2" xfId="1175"/>
    <cellStyle name="style1492528458817" xfId="646"/>
    <cellStyle name="style1492528458817 2" xfId="1176"/>
    <cellStyle name="style1492528458848" xfId="647"/>
    <cellStyle name="style1492528458848 2" xfId="1177"/>
    <cellStyle name="style1492528458879" xfId="648"/>
    <cellStyle name="style1492528458879 2" xfId="1178"/>
    <cellStyle name="style1501147564318 2" xfId="649"/>
    <cellStyle name="style1501147564318 2 2" xfId="1179"/>
    <cellStyle name="style1501593582784" xfId="650"/>
    <cellStyle name="style1501593582784 2" xfId="1180"/>
    <cellStyle name="style1501593586684" xfId="651"/>
    <cellStyle name="style1501593586684 2" xfId="1181"/>
    <cellStyle name="style1501593586715" xfId="652"/>
    <cellStyle name="style1501593586715 2" xfId="1182"/>
    <cellStyle name="style1504284185028" xfId="303"/>
    <cellStyle name="style1504284185028 2" xfId="867"/>
    <cellStyle name="style1504284185090" xfId="304"/>
    <cellStyle name="style1504284185090 2" xfId="868"/>
    <cellStyle name="style1504284185121" xfId="305"/>
    <cellStyle name="style1504284185121 2" xfId="869"/>
    <cellStyle name="style1504284185168" xfId="306"/>
    <cellStyle name="style1504284185168 2" xfId="870"/>
    <cellStyle name="style1504284185199" xfId="307"/>
    <cellStyle name="style1504284185199 2" xfId="871"/>
    <cellStyle name="style1504284185246" xfId="308"/>
    <cellStyle name="style1504284185246 2" xfId="872"/>
    <cellStyle name="style1504284185277" xfId="309"/>
    <cellStyle name="style1504284185277 2" xfId="873"/>
    <cellStyle name="style1504284185324" xfId="310"/>
    <cellStyle name="style1504284185324 2" xfId="874"/>
    <cellStyle name="style1504284185355" xfId="311"/>
    <cellStyle name="style1504284185355 2" xfId="875"/>
    <cellStyle name="style1504284185402" xfId="312"/>
    <cellStyle name="style1504284185402 2" xfId="876"/>
    <cellStyle name="style1504284185433" xfId="313"/>
    <cellStyle name="style1504284185433 2" xfId="877"/>
    <cellStyle name="style1504284185480" xfId="314"/>
    <cellStyle name="style1504284185480 2" xfId="878"/>
    <cellStyle name="style1504284185511" xfId="315"/>
    <cellStyle name="style1504284185511 2" xfId="879"/>
    <cellStyle name="style1504284185543" xfId="316"/>
    <cellStyle name="style1504284185543 2" xfId="880"/>
    <cellStyle name="style1504284185574" xfId="317"/>
    <cellStyle name="style1504284185574 2" xfId="881"/>
    <cellStyle name="style1504284185605" xfId="318"/>
    <cellStyle name="style1504284185605 2" xfId="882"/>
    <cellStyle name="style1504284185652" xfId="319"/>
    <cellStyle name="style1504284185652 2" xfId="883"/>
    <cellStyle name="style1504284185777" xfId="320"/>
    <cellStyle name="style1504284185777 2" xfId="884"/>
    <cellStyle name="style1504284185808" xfId="321"/>
    <cellStyle name="style1504284185808 2" xfId="885"/>
    <cellStyle name="style1504284185855" xfId="322"/>
    <cellStyle name="style1504284185855 2" xfId="886"/>
    <cellStyle name="style1504284185886" xfId="323"/>
    <cellStyle name="style1504284185886 2" xfId="887"/>
    <cellStyle name="style1504284185933" xfId="324"/>
    <cellStyle name="style1504284185933 2" xfId="888"/>
    <cellStyle name="style1504284185979" xfId="325"/>
    <cellStyle name="style1504284185979 2" xfId="889"/>
    <cellStyle name="style1504284186011" xfId="326"/>
    <cellStyle name="style1504284186011 2" xfId="890"/>
    <cellStyle name="style1504284186057" xfId="327"/>
    <cellStyle name="style1504284186057 2" xfId="891"/>
    <cellStyle name="style1504284186089" xfId="328"/>
    <cellStyle name="style1504284186089 2" xfId="892"/>
    <cellStyle name="style1504284186135" xfId="329"/>
    <cellStyle name="style1504284186135 2" xfId="893"/>
    <cellStyle name="style1504284186167" xfId="330"/>
    <cellStyle name="style1504284186167 2" xfId="894"/>
    <cellStyle name="style1504284186213" xfId="331"/>
    <cellStyle name="style1504284186213 2" xfId="895"/>
    <cellStyle name="style1504284186245" xfId="332"/>
    <cellStyle name="style1504284186245 2" xfId="896"/>
    <cellStyle name="style1504284186276" xfId="333"/>
    <cellStyle name="style1504284186276 2" xfId="897"/>
    <cellStyle name="style1504284186338" xfId="334"/>
    <cellStyle name="style1504284186338 2" xfId="898"/>
    <cellStyle name="style1504284186494" xfId="335"/>
    <cellStyle name="style1504284186494 2" xfId="899"/>
    <cellStyle name="style1504284186713" xfId="336"/>
    <cellStyle name="style1504284186713 2" xfId="900"/>
    <cellStyle name="style1504284186993" xfId="337"/>
    <cellStyle name="style1504284186993 2" xfId="901"/>
    <cellStyle name="style1504284187025" xfId="338"/>
    <cellStyle name="style1504284187025 2" xfId="902"/>
    <cellStyle name="style1504284187118" xfId="339"/>
    <cellStyle name="style1504284187118 2" xfId="903"/>
    <cellStyle name="style1504284187149" xfId="340"/>
    <cellStyle name="style1504284187149 2" xfId="904"/>
    <cellStyle name="style1504284187181" xfId="341"/>
    <cellStyle name="style1504284187181 2" xfId="905"/>
    <cellStyle name="style1504284187227" xfId="342"/>
    <cellStyle name="style1504284187227 2" xfId="906"/>
    <cellStyle name="style1504284187259" xfId="343"/>
    <cellStyle name="style1504284187259 2" xfId="907"/>
    <cellStyle name="style1504284187305" xfId="344"/>
    <cellStyle name="style1504284187305 2" xfId="908"/>
    <cellStyle name="style1504284187337" xfId="345"/>
    <cellStyle name="style1504284187337 2" xfId="909"/>
    <cellStyle name="style1504284187383" xfId="346"/>
    <cellStyle name="style1504284187383 2" xfId="910"/>
    <cellStyle name="style1504284187415" xfId="347"/>
    <cellStyle name="style1504284187415 2" xfId="911"/>
    <cellStyle name="style1504284187555" xfId="348"/>
    <cellStyle name="style1504284187555 2" xfId="912"/>
    <cellStyle name="style1504284187586" xfId="349"/>
    <cellStyle name="style1504284187586 2" xfId="913"/>
    <cellStyle name="style1504284187633" xfId="350"/>
    <cellStyle name="style1504284187633 2" xfId="914"/>
    <cellStyle name="style1504284187664" xfId="351"/>
    <cellStyle name="style1504284187664 2" xfId="915"/>
    <cellStyle name="style1504284187711" xfId="352"/>
    <cellStyle name="style1504284187711 2" xfId="916"/>
    <cellStyle name="style1504284187727" xfId="353"/>
    <cellStyle name="style1504284187727 2" xfId="917"/>
    <cellStyle name="style1504284187758" xfId="354"/>
    <cellStyle name="style1504284187758 2" xfId="918"/>
    <cellStyle name="style1504284187789" xfId="355"/>
    <cellStyle name="style1504284187789 2" xfId="919"/>
    <cellStyle name="style1504284187820" xfId="356"/>
    <cellStyle name="style1504284187820 2" xfId="920"/>
    <cellStyle name="style1504284187851" xfId="357"/>
    <cellStyle name="style1504284187851 2" xfId="921"/>
    <cellStyle name="style1504284187883" xfId="358"/>
    <cellStyle name="style1504284187883 2" xfId="922"/>
    <cellStyle name="style1504284187914" xfId="359"/>
    <cellStyle name="style1504284187914 2" xfId="923"/>
    <cellStyle name="style1504284187945" xfId="360"/>
    <cellStyle name="style1504284187945 2" xfId="924"/>
    <cellStyle name="style1504285299785" xfId="361"/>
    <cellStyle name="style1504285299785 2" xfId="925"/>
    <cellStyle name="style1504285300050" xfId="362"/>
    <cellStyle name="style1504285300050 2" xfId="926"/>
    <cellStyle name="style1504285300097" xfId="363"/>
    <cellStyle name="style1504285300097 2" xfId="927"/>
    <cellStyle name="style1504285300143" xfId="364"/>
    <cellStyle name="style1504285300143 2" xfId="928"/>
    <cellStyle name="style1504285300299" xfId="365"/>
    <cellStyle name="style1504285300299 2" xfId="929"/>
    <cellStyle name="style1504285300346" xfId="366"/>
    <cellStyle name="style1504285300346 2" xfId="930"/>
    <cellStyle name="style1504285300377" xfId="367"/>
    <cellStyle name="style1504285300377 2" xfId="931"/>
    <cellStyle name="style1504285300549" xfId="368"/>
    <cellStyle name="style1504285300549 2" xfId="932"/>
    <cellStyle name="style1504285300611" xfId="369"/>
    <cellStyle name="style1504285300611 2" xfId="933"/>
    <cellStyle name="style1504285300689" xfId="370"/>
    <cellStyle name="style1504285300689 2" xfId="934"/>
    <cellStyle name="style1504285300752" xfId="371"/>
    <cellStyle name="style1504285300752 2" xfId="935"/>
    <cellStyle name="style1504285300861" xfId="372"/>
    <cellStyle name="style1504285300861 2" xfId="936"/>
    <cellStyle name="style1504285301033" xfId="373"/>
    <cellStyle name="style1504285301033 2" xfId="937"/>
    <cellStyle name="style1504285301095" xfId="374"/>
    <cellStyle name="style1504285301095 2" xfId="938"/>
    <cellStyle name="style1504285301142" xfId="375"/>
    <cellStyle name="style1504285301142 2" xfId="939"/>
    <cellStyle name="style1504285301173" xfId="376"/>
    <cellStyle name="style1504285301173 2" xfId="940"/>
    <cellStyle name="style1504285301204" xfId="377"/>
    <cellStyle name="style1504285301204 2" xfId="941"/>
    <cellStyle name="style1504285301251" xfId="378"/>
    <cellStyle name="style1504285301251 2" xfId="942"/>
    <cellStyle name="style1504285301282" xfId="379"/>
    <cellStyle name="style1504285301282 2" xfId="943"/>
    <cellStyle name="style1504285301313" xfId="380"/>
    <cellStyle name="style1504285301313 2" xfId="944"/>
    <cellStyle name="style1504285301345" xfId="381"/>
    <cellStyle name="style1504285301345 2" xfId="945"/>
    <cellStyle name="style1504285301376" xfId="382"/>
    <cellStyle name="style1504285301376 2" xfId="946"/>
    <cellStyle name="style1504285301407" xfId="383"/>
    <cellStyle name="style1504285301407 2" xfId="947"/>
    <cellStyle name="style1504285301438" xfId="384"/>
    <cellStyle name="style1504285301438 2" xfId="948"/>
    <cellStyle name="style1504285301469" xfId="385"/>
    <cellStyle name="style1504285301469 2" xfId="949"/>
    <cellStyle name="style1504285301501" xfId="386"/>
    <cellStyle name="style1504285301501 2" xfId="950"/>
    <cellStyle name="style1504285301532" xfId="387"/>
    <cellStyle name="style1504285301532 2" xfId="951"/>
    <cellStyle name="style1504285301563" xfId="388"/>
    <cellStyle name="style1504285301563 2" xfId="952"/>
    <cellStyle name="style1504285301594" xfId="389"/>
    <cellStyle name="style1504285301594 2" xfId="953"/>
    <cellStyle name="style1504285301625" xfId="390"/>
    <cellStyle name="style1504285301625 2" xfId="954"/>
    <cellStyle name="Table_Name" xfId="300"/>
    <cellStyle name="Test" xfId="33"/>
    <cellStyle name="Title 2" xfId="245"/>
    <cellStyle name="Title 2 2" xfId="296"/>
    <cellStyle name="Title 3" xfId="246"/>
    <cellStyle name="Total 2" xfId="247"/>
    <cellStyle name="Total 2 2" xfId="297"/>
    <cellStyle name="Total 3" xfId="248"/>
    <cellStyle name="Total 3 2" xfId="653"/>
    <cellStyle name="Warning Text 2" xfId="249"/>
    <cellStyle name="Warning Text 2 2" xfId="298"/>
    <cellStyle name="Warning Text 3" xfId="250"/>
  </cellStyles>
  <dxfs count="0"/>
  <tableStyles count="0" defaultTableStyle="TableStyleMedium2" defaultPivotStyle="PivotStyleLight16"/>
  <colors>
    <mruColors>
      <color rgb="FFFFFFFF"/>
      <color rgb="FF000204"/>
      <color rgb="FF858A9E"/>
      <color rgb="FFCCFF99"/>
      <color rgb="FF66FF66"/>
      <color rgb="FFC0C0C0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3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74" Type="http://schemas.openxmlformats.org/officeDocument/2006/relationships/externalLink" Target="externalLinks/externalLink9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8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4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7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5.xml"/><Relationship Id="rId75" Type="http://schemas.openxmlformats.org/officeDocument/2006/relationships/externalLink" Target="externalLinks/externalLink10.xml"/><Relationship Id="rId83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65948435145973E-2"/>
          <c:y val="0.14076601014685497"/>
          <c:w val="0.83621365018903326"/>
          <c:h val="0.7058701174417541"/>
        </c:manualLayout>
      </c:layout>
      <c:lineChart>
        <c:grouping val="standard"/>
        <c:varyColors val="0"/>
        <c:ser>
          <c:idx val="0"/>
          <c:order val="0"/>
          <c:tx>
            <c:strRef>
              <c:f>'Siart 1.01'!$A$27</c:f>
              <c:strCache>
                <c:ptCount val="1"/>
                <c:pt idx="0">
                  <c:v>GVA y DU (echelin chwith)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'[6]GVA per head'!$B$14:$T$14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'[6]GVA per head'!$B$15:$T$15</c:f>
              <c:numCache>
                <c:formatCode>General</c:formatCode>
                <c:ptCount val="19"/>
                <c:pt idx="0">
                  <c:v>21.986395130006127</c:v>
                </c:pt>
                <c:pt idx="1">
                  <c:v>22.671272057319502</c:v>
                </c:pt>
                <c:pt idx="2">
                  <c:v>23.158926622860861</c:v>
                </c:pt>
                <c:pt idx="3">
                  <c:v>23.570960034701532</c:v>
                </c:pt>
                <c:pt idx="4">
                  <c:v>24.258903021768724</c:v>
                </c:pt>
                <c:pt idx="5">
                  <c:v>24.64608888780058</c:v>
                </c:pt>
                <c:pt idx="6">
                  <c:v>25.275884724410574</c:v>
                </c:pt>
                <c:pt idx="7">
                  <c:v>25.723811407839211</c:v>
                </c:pt>
                <c:pt idx="8">
                  <c:v>26.155189066371271</c:v>
                </c:pt>
                <c:pt idx="9">
                  <c:v>25.910567216765745</c:v>
                </c:pt>
                <c:pt idx="10">
                  <c:v>24.611388353120148</c:v>
                </c:pt>
                <c:pt idx="11">
                  <c:v>24.865703106158218</c:v>
                </c:pt>
                <c:pt idx="12">
                  <c:v>25.018114440600552</c:v>
                </c:pt>
                <c:pt idx="13">
                  <c:v>25.162706932246948</c:v>
                </c:pt>
                <c:pt idx="14">
                  <c:v>25.366842057332416</c:v>
                </c:pt>
                <c:pt idx="15">
                  <c:v>26.018336030269758</c:v>
                </c:pt>
                <c:pt idx="16">
                  <c:v>26.470927660704341</c:v>
                </c:pt>
                <c:pt idx="17">
                  <c:v>26.749383919285712</c:v>
                </c:pt>
                <c:pt idx="18">
                  <c:v>27.095938749697549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7-49DD-AC25-6110DBA849AA}"/>
            </c:ext>
          </c:extLst>
        </c:ser>
        <c:ser>
          <c:idx val="1"/>
          <c:order val="1"/>
          <c:tx>
            <c:strRef>
              <c:f>'Siart 1.01'!$A$28</c:f>
              <c:strCache>
                <c:ptCount val="1"/>
                <c:pt idx="0">
                  <c:v>GVA Cymru (echelin chwith)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'[6]GVA per head'!$B$14:$T$14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'[6]GVA per head'!$B$16:$T$16</c:f>
              <c:numCache>
                <c:formatCode>General</c:formatCode>
                <c:ptCount val="19"/>
                <c:pt idx="0">
                  <c:v>15.778465068766835</c:v>
                </c:pt>
                <c:pt idx="1">
                  <c:v>16.421787008018935</c:v>
                </c:pt>
                <c:pt idx="2">
                  <c:v>16.613108508187668</c:v>
                </c:pt>
                <c:pt idx="3">
                  <c:v>17.018854032808779</c:v>
                </c:pt>
                <c:pt idx="4">
                  <c:v>17.657905566934367</c:v>
                </c:pt>
                <c:pt idx="5">
                  <c:v>18.071144395355144</c:v>
                </c:pt>
                <c:pt idx="6">
                  <c:v>18.398556701239244</c:v>
                </c:pt>
                <c:pt idx="7">
                  <c:v>18.75158256041864</c:v>
                </c:pt>
                <c:pt idx="8">
                  <c:v>18.80152306873002</c:v>
                </c:pt>
                <c:pt idx="9">
                  <c:v>18.146534530433758</c:v>
                </c:pt>
                <c:pt idx="10">
                  <c:v>17.535124875282673</c:v>
                </c:pt>
                <c:pt idx="11">
                  <c:v>17.675577898937398</c:v>
                </c:pt>
                <c:pt idx="12">
                  <c:v>18.289303528542398</c:v>
                </c:pt>
                <c:pt idx="13">
                  <c:v>18.395825465092333</c:v>
                </c:pt>
                <c:pt idx="14">
                  <c:v>18.58998732161697</c:v>
                </c:pt>
                <c:pt idx="15">
                  <c:v>18.717440547264005</c:v>
                </c:pt>
                <c:pt idx="16">
                  <c:v>19.110473216942026</c:v>
                </c:pt>
                <c:pt idx="17">
                  <c:v>19.368164078184478</c:v>
                </c:pt>
                <c:pt idx="18">
                  <c:v>19.568886762778924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7-49DD-AC25-6110DBA84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4432"/>
        <c:axId val="202435968"/>
      </c:lineChart>
      <c:lineChart>
        <c:grouping val="standard"/>
        <c:varyColors val="0"/>
        <c:ser>
          <c:idx val="2"/>
          <c:order val="2"/>
          <c:tx>
            <c:strRef>
              <c:f>'[6]GVA per head'!$A$17</c:f>
              <c:strCache>
                <c:ptCount val="1"/>
                <c:pt idx="0">
                  <c:v>Wales % of UK (right axis)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'[6]GVA per head'!$B$14:$T$14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'[6]GVA per head'!$B$17:$T$17</c:f>
              <c:numCache>
                <c:formatCode>General</c:formatCode>
                <c:ptCount val="19"/>
                <c:pt idx="0">
                  <c:v>71.7646752706315</c:v>
                </c:pt>
                <c:pt idx="1">
                  <c:v>72.434343192124075</c:v>
                </c:pt>
                <c:pt idx="2">
                  <c:v>71.735226674056548</c:v>
                </c:pt>
                <c:pt idx="3">
                  <c:v>72.202634121619823</c:v>
                </c:pt>
                <c:pt idx="4">
                  <c:v>72.78938190687785</c:v>
                </c:pt>
                <c:pt idx="5">
                  <c:v>73.322564393980059</c:v>
                </c:pt>
                <c:pt idx="6">
                  <c:v>72.790950353838866</c:v>
                </c:pt>
                <c:pt idx="7">
                  <c:v>72.895817276533847</c:v>
                </c:pt>
                <c:pt idx="8">
                  <c:v>71.884485411362817</c:v>
                </c:pt>
                <c:pt idx="9">
                  <c:v>70.03526545220447</c:v>
                </c:pt>
                <c:pt idx="10">
                  <c:v>71.248011789061181</c:v>
                </c:pt>
                <c:pt idx="11">
                  <c:v>71.084166908434938</c:v>
                </c:pt>
                <c:pt idx="12">
                  <c:v>73.104244414445844</c:v>
                </c:pt>
                <c:pt idx="13">
                  <c:v>73.107497991471632</c:v>
                </c:pt>
                <c:pt idx="14">
                  <c:v>73.28459443079727</c:v>
                </c:pt>
                <c:pt idx="15">
                  <c:v>71.939421973365697</c:v>
                </c:pt>
                <c:pt idx="16">
                  <c:v>72.194195314549589</c:v>
                </c:pt>
                <c:pt idx="17">
                  <c:v>72.406019281141127</c:v>
                </c:pt>
                <c:pt idx="18">
                  <c:v>72.220737371564056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37-49DD-AC25-6110DBA84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40064"/>
        <c:axId val="202438144"/>
      </c:lineChart>
      <c:catAx>
        <c:axId val="2024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2435968"/>
        <c:crosses val="autoZero"/>
        <c:auto val="1"/>
        <c:lblAlgn val="ctr"/>
        <c:lblOffset val="100"/>
        <c:noMultiLvlLbl val="0"/>
      </c:catAx>
      <c:valAx>
        <c:axId val="202435968"/>
        <c:scaling>
          <c:orientation val="minMax"/>
        </c:scaling>
        <c:delete val="0"/>
        <c:axPos val="l"/>
        <c:majorGridlines>
          <c:spPr>
            <a:ln>
              <a:solidFill>
                <a:srgbClr val="858A9E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GVA y pen mewn</a:t>
                </a:r>
                <a:r>
                  <a:rPr lang="en-US" baseline="0"/>
                  <a:t> termau real </a:t>
                </a:r>
                <a:r>
                  <a:rPr lang="en-US"/>
                  <a:t>(£000)</a:t>
                </a:r>
              </a:p>
            </c:rich>
          </c:tx>
          <c:layout>
            <c:manualLayout>
              <c:xMode val="edge"/>
              <c:yMode val="edge"/>
              <c:x val="4.4465441819772538E-3"/>
              <c:y val="1.174933079087300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2434432"/>
        <c:crosses val="autoZero"/>
        <c:crossBetween val="between"/>
      </c:valAx>
      <c:valAx>
        <c:axId val="20243814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r"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0.88128976377952761"/>
              <c:y val="3.7596334316013877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02440064"/>
        <c:crosses val="max"/>
        <c:crossBetween val="between"/>
        <c:majorUnit val="20"/>
      </c:valAx>
      <c:catAx>
        <c:axId val="20244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4381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9.6568028274444037E-2"/>
          <c:y val="0.61467508250476732"/>
          <c:w val="0.28103919510061243"/>
          <c:h val="0.1014454694503669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6057154414368"/>
          <c:y val="5.0925925925925923E-2"/>
          <c:w val="0.66834645669291337"/>
          <c:h val="0.83929753572470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'Siart 1.10'!$A$25</c:f>
              <c:strCache>
                <c:ptCount val="1"/>
                <c:pt idx="0">
                  <c:v>Cymwys i gael prydau ysgol am ddim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[6]Exams!$B$9:$C$9</c:f>
              <c:strCache>
                <c:ptCount val="2"/>
                <c:pt idx="0">
                  <c:v>2016/17 </c:v>
                </c:pt>
                <c:pt idx="1">
                  <c:v>2017/18 </c:v>
                </c:pt>
              </c:strCache>
            </c:strRef>
          </c:cat>
          <c:val>
            <c:numRef>
              <c:f>[6]Exams!$B$10:$C$10</c:f>
              <c:numCache>
                <c:formatCode>General</c:formatCode>
                <c:ptCount val="2"/>
                <c:pt idx="0">
                  <c:v>291.65704699999998</c:v>
                </c:pt>
                <c:pt idx="1">
                  <c:v>291.13241599999998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0-41E1-AB60-D1373BFFE3B7}"/>
            </c:ext>
          </c:extLst>
        </c:ser>
        <c:ser>
          <c:idx val="1"/>
          <c:order val="1"/>
          <c:tx>
            <c:strRef>
              <c:f>'Siart 1.10'!$A$26</c:f>
              <c:strCache>
                <c:ptCount val="1"/>
                <c:pt idx="0">
                  <c:v>Ddim yn gymwys i gael prydau ysgol am ddim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[6]Exams!$B$9:$C$9</c:f>
              <c:strCache>
                <c:ptCount val="2"/>
                <c:pt idx="0">
                  <c:v>2016/17 </c:v>
                </c:pt>
                <c:pt idx="1">
                  <c:v>2017/18 </c:v>
                </c:pt>
              </c:strCache>
            </c:strRef>
          </c:cat>
          <c:val>
            <c:numRef>
              <c:f>[6]Exams!$B$11:$C$11</c:f>
              <c:numCache>
                <c:formatCode>General</c:formatCode>
                <c:ptCount val="2"/>
                <c:pt idx="0">
                  <c:v>369.68041399999998</c:v>
                </c:pt>
                <c:pt idx="1">
                  <c:v>370.20725399999998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0-41E1-AB60-D1373BFFE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04160"/>
        <c:axId val="206605696"/>
      </c:barChart>
      <c:catAx>
        <c:axId val="20660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605696"/>
        <c:crosses val="autoZero"/>
        <c:auto val="1"/>
        <c:lblAlgn val="ctr"/>
        <c:lblOffset val="100"/>
        <c:noMultiLvlLbl val="0"/>
      </c:catAx>
      <c:valAx>
        <c:axId val="206605696"/>
        <c:scaling>
          <c:orientation val="minMax"/>
        </c:scaling>
        <c:delete val="0"/>
        <c:axPos val="l"/>
        <c:majorGridlines>
          <c:spPr>
            <a:ln>
              <a:solidFill>
                <a:srgbClr val="858A9E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Sgôr naw pwynt wedi'i chapio</a:t>
                </a:r>
              </a:p>
            </c:rich>
          </c:tx>
          <c:layout>
            <c:manualLayout>
              <c:xMode val="edge"/>
              <c:yMode val="edge"/>
              <c:x val="1.7573994143901889E-2"/>
              <c:y val="0.256325917652996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604160"/>
        <c:crosses val="autoZero"/>
        <c:crossBetween val="between"/>
      </c:valAx>
      <c:spPr>
        <a:solidFill>
          <a:srgbClr val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2045148034254034"/>
          <c:y val="0.27680584467370423"/>
          <c:w val="0.16288188976377951"/>
          <c:h val="0.241133202469494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2207335803091"/>
          <c:y val="5.1400554097404488E-2"/>
          <c:w val="0.78812249649232291"/>
          <c:h val="0.7361167658920683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[7]Emissions!$C$3:$X$3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[7]Emissions!$C$6:$X$6</c:f>
              <c:numCache>
                <c:formatCode>General</c:formatCode>
                <c:ptCount val="22"/>
                <c:pt idx="0">
                  <c:v>13502.606478880189</c:v>
                </c:pt>
                <c:pt idx="1">
                  <c:v>14268.18029971422</c:v>
                </c:pt>
                <c:pt idx="2">
                  <c:v>14753.712731241114</c:v>
                </c:pt>
                <c:pt idx="3">
                  <c:v>16637.733805099888</c:v>
                </c:pt>
                <c:pt idx="4">
                  <c:v>16529.081220926564</c:v>
                </c:pt>
                <c:pt idx="5">
                  <c:v>13205.107375642227</c:v>
                </c:pt>
                <c:pt idx="6">
                  <c:v>9197.1963482517222</c:v>
                </c:pt>
                <c:pt idx="7">
                  <c:v>10387.697626721554</c:v>
                </c:pt>
                <c:pt idx="8">
                  <c:v>11151.346404685108</c:v>
                </c:pt>
                <c:pt idx="9">
                  <c:v>10053.383868550738</c:v>
                </c:pt>
                <c:pt idx="10">
                  <c:v>10426.613272957207</c:v>
                </c:pt>
                <c:pt idx="11">
                  <c:v>10522.946897252732</c:v>
                </c:pt>
                <c:pt idx="12">
                  <c:v>9923.8182573861905</c:v>
                </c:pt>
                <c:pt idx="13">
                  <c:v>8302.1002322776276</c:v>
                </c:pt>
                <c:pt idx="14">
                  <c:v>10066.186356537948</c:v>
                </c:pt>
                <c:pt idx="15">
                  <c:v>9014.3411686948639</c:v>
                </c:pt>
                <c:pt idx="16">
                  <c:v>7915.945981375975</c:v>
                </c:pt>
                <c:pt idx="17">
                  <c:v>9695.6914229211725</c:v>
                </c:pt>
                <c:pt idx="18">
                  <c:v>9533.1003483196437</c:v>
                </c:pt>
                <c:pt idx="19">
                  <c:v>9248.2049248337353</c:v>
                </c:pt>
                <c:pt idx="20">
                  <c:v>8874.1523797996542</c:v>
                </c:pt>
                <c:pt idx="21">
                  <c:v>8750.3630887499403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C-4E36-AD30-79526AD33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23488"/>
        <c:axId val="206625024"/>
      </c:lineChart>
      <c:catAx>
        <c:axId val="2066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6625024"/>
        <c:crosses val="autoZero"/>
        <c:auto val="1"/>
        <c:lblAlgn val="ctr"/>
        <c:lblOffset val="100"/>
        <c:noMultiLvlLbl val="0"/>
      </c:catAx>
      <c:valAx>
        <c:axId val="206625024"/>
        <c:scaling>
          <c:orientation val="minMax"/>
          <c:max val="2000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Allyriadau</a:t>
                </a:r>
                <a:r>
                  <a:rPr lang="en-US" baseline="0"/>
                  <a:t> (cilodunnellau)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409309894864277E-2"/>
              <c:y val="4.619486588566672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6623488"/>
        <c:crosses val="autoZero"/>
        <c:crossBetween val="between"/>
        <c:majorUnit val="5000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5555555555555"/>
          <c:y val="0.2013888888888889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F7C-45AC-8915-7B07FFF9EBC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F7C-45AC-8915-7B07FFF9EBCD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7C-45AC-8915-7B07FFF9EBCD}"/>
              </c:ext>
            </c:extLst>
          </c:dPt>
          <c:dPt>
            <c:idx val="3"/>
            <c:bubble3D val="0"/>
            <c:spPr>
              <a:solidFill>
                <a:schemeClr val="tx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F7C-45AC-8915-7B07FFF9EBCD}"/>
              </c:ext>
            </c:extLst>
          </c:dPt>
          <c:dPt>
            <c:idx val="4"/>
            <c:bubble3D val="0"/>
            <c:spPr>
              <a:solidFill>
                <a:schemeClr val="tx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F7C-45AC-8915-7B07FFF9EBCD}"/>
              </c:ext>
            </c:extLst>
          </c:dPt>
          <c:dPt>
            <c:idx val="5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F7C-45AC-8915-7B07FFF9EBCD}"/>
              </c:ext>
            </c:extLst>
          </c:dPt>
          <c:dLbls>
            <c:dLbl>
              <c:idx val="0"/>
              <c:layout>
                <c:manualLayout>
                  <c:x val="0.12235433070866142"/>
                  <c:y val="-0.504202391367745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</a:t>
                    </a:r>
                  </a:p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7C-45AC-8915-7B07FFF9EBCD}"/>
                </c:ext>
              </c:extLst>
            </c:dLbl>
            <c:dLbl>
              <c:idx val="1"/>
              <c:layout>
                <c:manualLayout>
                  <c:x val="4.7064741907261592E-3"/>
                  <c:y val="4.0093654959796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Cerdded</a:t>
                    </a:r>
                  </a:p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7C-45AC-8915-7B07FFF9EBCD}"/>
                </c:ext>
              </c:extLst>
            </c:dLbl>
            <c:dLbl>
              <c:idx val="2"/>
              <c:layout>
                <c:manualLayout>
                  <c:x val="4.749650043744532E-2"/>
                  <c:y val="2.1329333833270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Bws/coets </a:t>
                    </a:r>
                  </a:p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7C-45AC-8915-7B07FFF9EBCD}"/>
                </c:ext>
              </c:extLst>
            </c:dLbl>
            <c:dLbl>
              <c:idx val="3"/>
              <c:layout>
                <c:manualLayout>
                  <c:x val="-2.7610892388451443E-2"/>
                  <c:y val="-7.0197225346831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Trên</a:t>
                    </a:r>
                  </a:p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7C-45AC-8915-7B07FFF9EBCD}"/>
                </c:ext>
              </c:extLst>
            </c:dLbl>
            <c:dLbl>
              <c:idx val="4"/>
              <c:layout>
                <c:manualLayout>
                  <c:x val="4.5150043744531937E-2"/>
                  <c:y val="-7.01938924301128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Beic</a:t>
                    </a:r>
                  </a:p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7C-45AC-8915-7B07FFF9EBCD}"/>
                </c:ext>
              </c:extLst>
            </c:dLbl>
            <c:dLbl>
              <c:idx val="5"/>
              <c:layout>
                <c:manualLayout>
                  <c:x val="0.10147856517935258"/>
                  <c:y val="-5.236366287547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7C-45AC-8915-7B07FFF9EB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ysClr val="windowText" lastClr="00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[6]Travel!$A$6:$A$11</c:f>
              <c:strCache>
                <c:ptCount val="6"/>
                <c:pt idx="0">
                  <c:v>Car</c:v>
                </c:pt>
                <c:pt idx="1">
                  <c:v>Walk</c:v>
                </c:pt>
                <c:pt idx="2">
                  <c:v>Bus/coach</c:v>
                </c:pt>
                <c:pt idx="3">
                  <c:v>Rail</c:v>
                </c:pt>
                <c:pt idx="4">
                  <c:v>Bicycle</c:v>
                </c:pt>
              </c:strCache>
            </c:strRef>
          </c:cat>
          <c:val>
            <c:numRef>
              <c:f>[6]Travel!$B$6:$B$11</c:f>
              <c:numCache>
                <c:formatCode>General</c:formatCode>
                <c:ptCount val="6"/>
                <c:pt idx="0">
                  <c:v>0.81</c:v>
                </c:pt>
                <c:pt idx="1">
                  <c:v>0.08</c:v>
                </c:pt>
                <c:pt idx="2">
                  <c:v>0.04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7C-45AC-8915-7B07FFF9E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99824629544626"/>
          <c:y val="9.5154179814650741E-2"/>
          <c:w val="0.61297199957628612"/>
          <c:h val="0.81003102011765993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Pt>
            <c:idx val="1"/>
            <c:bubble3D val="0"/>
            <c:spPr>
              <a:solidFill>
                <a:schemeClr val="tx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225-4FBC-AE8D-C6CB6AF077E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225-4FBC-AE8D-C6CB6AF077E4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225-4FBC-AE8D-C6CB6AF077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25-4FBC-AE8D-C6CB6AF077E4}"/>
                </c:ext>
              </c:extLst>
            </c:dLbl>
            <c:dLbl>
              <c:idx val="1"/>
              <c:layout>
                <c:manualLayout>
                  <c:x val="1.888172031240326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Digonol</a:t>
                    </a:r>
                  </a:p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25-4FBC-AE8D-C6CB6AF077E4}"/>
                </c:ext>
              </c:extLst>
            </c:dLbl>
            <c:dLbl>
              <c:idx val="2"/>
              <c:layout>
                <c:manualLayout>
                  <c:x val="-8.2439597079174802E-3"/>
                  <c:y val="7.1086653766139782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Da</a:t>
                    </a:r>
                  </a:p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25-4FBC-AE8D-C6CB6AF077E4}"/>
                </c:ext>
              </c:extLst>
            </c:dLbl>
            <c:dLbl>
              <c:idx val="3"/>
              <c:layout>
                <c:manualLayout>
                  <c:x val="-5.7397139919425778E-2"/>
                  <c:y val="-0.439202783023221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Ardderchog</a:t>
                    </a:r>
                  </a:p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25-4FBC-AE8D-C6CB6AF077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'Siart 2.01'!$B$23:$B$26</c:f>
              <c:strCache>
                <c:ptCount val="4"/>
                <c:pt idx="0">
                  <c:v>Gwael</c:v>
                </c:pt>
                <c:pt idx="1">
                  <c:v>Digonol</c:v>
                </c:pt>
                <c:pt idx="2">
                  <c:v>Da</c:v>
                </c:pt>
                <c:pt idx="3">
                  <c:v>Ardderchog</c:v>
                </c:pt>
              </c:strCache>
            </c:strRef>
          </c:cat>
          <c:val>
            <c:numRef>
              <c:f>'Siart 2.01'!$D$23:$D$26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21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25-4FBC-AE8D-C6CB6AF07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300442757748261E-3"/>
                  <c:y val="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34-40CB-AE44-E831A0B5FA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2.02'!$A$22:$A$24</c:f>
              <c:strCache>
                <c:ptCount val="3"/>
                <c:pt idx="0">
                  <c:v>Wedi gwella</c:v>
                </c:pt>
                <c:pt idx="1">
                  <c:v>Wedi aros yr un fath</c:v>
                </c:pt>
                <c:pt idx="2">
                  <c:v>Wedi gwaethygu</c:v>
                </c:pt>
              </c:strCache>
            </c:strRef>
          </c:cat>
          <c:val>
            <c:numRef>
              <c:f>'Siart 2.02'!$B$22:$B$24</c:f>
              <c:numCache>
                <c:formatCode>0</c:formatCode>
                <c:ptCount val="3"/>
                <c:pt idx="0">
                  <c:v>20.302999999999997</c:v>
                </c:pt>
                <c:pt idx="1">
                  <c:v>65.077000000000012</c:v>
                </c:pt>
                <c:pt idx="2">
                  <c:v>14.62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1-4DE8-BE81-75489E99A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11040"/>
        <c:axId val="212321024"/>
      </c:barChart>
      <c:catAx>
        <c:axId val="21231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321024"/>
        <c:crosses val="autoZero"/>
        <c:auto val="1"/>
        <c:lblAlgn val="ctr"/>
        <c:lblOffset val="100"/>
        <c:noMultiLvlLbl val="0"/>
      </c:catAx>
      <c:valAx>
        <c:axId val="21232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704819189268008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12311040"/>
        <c:crosses val="autoZero"/>
        <c:crossBetween val="between"/>
      </c:valAx>
      <c:spPr>
        <a:solidFill>
          <a:srgbClr val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1640419947507"/>
          <c:y val="5.1400554097404488E-2"/>
          <c:w val="0.67440491297811078"/>
          <c:h val="0.7720873432487606"/>
        </c:manualLayout>
      </c:layout>
      <c:lineChart>
        <c:grouping val="standard"/>
        <c:varyColors val="0"/>
        <c:ser>
          <c:idx val="1"/>
          <c:order val="0"/>
          <c:tx>
            <c:strRef>
              <c:f>'Siart 2.03'!$A$24</c:f>
              <c:strCache>
                <c:ptCount val="1"/>
                <c:pt idx="0">
                  <c:v>PM10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'Siart 2.03'!$B$22:$L$22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'Siart 2.03'!$B$24:$L$24</c:f>
              <c:numCache>
                <c:formatCode>0.0</c:formatCode>
                <c:ptCount val="11"/>
                <c:pt idx="0">
                  <c:v>15.5634874513732</c:v>
                </c:pt>
                <c:pt idx="1">
                  <c:v>13.7991359641457</c:v>
                </c:pt>
                <c:pt idx="2">
                  <c:v>13.5481038731492</c:v>
                </c:pt>
                <c:pt idx="3">
                  <c:v>13.114160265488399</c:v>
                </c:pt>
                <c:pt idx="4">
                  <c:v>14.030347180486499</c:v>
                </c:pt>
                <c:pt idx="5">
                  <c:v>12.3070031249586</c:v>
                </c:pt>
                <c:pt idx="6">
                  <c:v>13.6363331392749</c:v>
                </c:pt>
                <c:pt idx="7">
                  <c:v>13.3409194942897</c:v>
                </c:pt>
                <c:pt idx="8">
                  <c:v>12.3681097038946</c:v>
                </c:pt>
                <c:pt idx="9">
                  <c:v>11.746704613927101</c:v>
                </c:pt>
                <c:pt idx="10">
                  <c:v>10.4623496871172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1-4DC6-B224-C6343BC172A5}"/>
            </c:ext>
          </c:extLst>
        </c:ser>
        <c:ser>
          <c:idx val="0"/>
          <c:order val="1"/>
          <c:tx>
            <c:strRef>
              <c:f>'Siart 2.03'!$A$23</c:f>
              <c:strCache>
                <c:ptCount val="1"/>
                <c:pt idx="0">
                  <c:v>NO2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'Siart 2.03'!$B$22:$L$22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'Siart 2.03'!$B$23:$L$23</c:f>
              <c:numCache>
                <c:formatCode>0.0</c:formatCode>
                <c:ptCount val="11"/>
                <c:pt idx="0">
                  <c:v>13.6060037576977</c:v>
                </c:pt>
                <c:pt idx="1">
                  <c:v>13.148623332909301</c:v>
                </c:pt>
                <c:pt idx="2">
                  <c:v>13.312987584307701</c:v>
                </c:pt>
                <c:pt idx="3">
                  <c:v>14.109666892772999</c:v>
                </c:pt>
                <c:pt idx="4">
                  <c:v>12.828657441778899</c:v>
                </c:pt>
                <c:pt idx="5">
                  <c:v>12.7624146214393</c:v>
                </c:pt>
                <c:pt idx="6">
                  <c:v>12.1536607792591</c:v>
                </c:pt>
                <c:pt idx="7">
                  <c:v>11.218748467591601</c:v>
                </c:pt>
                <c:pt idx="8">
                  <c:v>9.8259154215823408</c:v>
                </c:pt>
                <c:pt idx="9">
                  <c:v>11.3562493198939</c:v>
                </c:pt>
                <c:pt idx="10">
                  <c:v>9.2677371676948201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1-4DC6-B224-C6343BC172A5}"/>
            </c:ext>
          </c:extLst>
        </c:ser>
        <c:ser>
          <c:idx val="2"/>
          <c:order val="2"/>
          <c:tx>
            <c:strRef>
              <c:f>'Siart 2.03'!$A$25</c:f>
              <c:strCache>
                <c:ptCount val="1"/>
                <c:pt idx="0">
                  <c:v>PM2.5</c:v>
                </c:pt>
              </c:strCache>
            </c:strRef>
          </c:tx>
          <c:spPr>
            <a:ln>
              <a:solidFill>
                <a:schemeClr val="bg2">
                  <a:lumMod val="90000"/>
                </a:schemeClr>
              </a:solidFill>
            </a:ln>
          </c:spPr>
          <c:marker>
            <c:symbol val="none"/>
          </c:marker>
          <c:cat>
            <c:numRef>
              <c:f>'Siart 2.03'!$B$22:$L$22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'Siart 2.03'!$B$25:$L$25</c:f>
              <c:numCache>
                <c:formatCode>0.0</c:formatCode>
                <c:ptCount val="11"/>
                <c:pt idx="0">
                  <c:v>8.4976769370296701</c:v>
                </c:pt>
                <c:pt idx="1">
                  <c:v>8.8420344523633894</c:v>
                </c:pt>
                <c:pt idx="2">
                  <c:v>8.9712920026296104</c:v>
                </c:pt>
                <c:pt idx="3">
                  <c:v>9.1270277038216001</c:v>
                </c:pt>
                <c:pt idx="4">
                  <c:v>9.4456120687736007</c:v>
                </c:pt>
                <c:pt idx="5">
                  <c:v>8.7848782915896209</c:v>
                </c:pt>
                <c:pt idx="6">
                  <c:v>9.8094530283766996</c:v>
                </c:pt>
                <c:pt idx="7">
                  <c:v>9.5010742951497296</c:v>
                </c:pt>
                <c:pt idx="8">
                  <c:v>8.2865894460115097</c:v>
                </c:pt>
                <c:pt idx="9">
                  <c:v>7.5029982222011</c:v>
                </c:pt>
                <c:pt idx="10">
                  <c:v>7.0147761669978097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1-4DC6-B224-C6343BC1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613440"/>
        <c:axId val="221615232"/>
      </c:lineChart>
      <c:catAx>
        <c:axId val="2216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615232"/>
        <c:crosses val="autoZero"/>
        <c:auto val="1"/>
        <c:lblAlgn val="ctr"/>
        <c:lblOffset val="100"/>
        <c:noMultiLvlLbl val="0"/>
      </c:catAx>
      <c:valAx>
        <c:axId val="221615232"/>
        <c:scaling>
          <c:orientation val="minMax"/>
        </c:scaling>
        <c:delete val="0"/>
        <c:axPos val="l"/>
        <c:majorGridlines>
          <c:spPr>
            <a:ln>
              <a:solidFill>
                <a:srgbClr val="000204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Datguddiad</a:t>
                </a:r>
                <a:r>
                  <a:rPr lang="en-GB" baseline="0"/>
                  <a:t> llygrwr </a:t>
                </a:r>
                <a:r>
                  <a:rPr lang="en-GB"/>
                  <a:t>µg/m3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555555555555E-2"/>
              <c:y val="0.1520738553514144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21613440"/>
        <c:crosses val="autoZero"/>
        <c:crossBetween val="between"/>
        <c:majorUnit val="4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418495018219807"/>
          <c:y val="0.37423228346456694"/>
          <c:w val="0.16361111111111112"/>
          <c:h val="0.1999522455526392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Percentage of Waste Reused/Recycled/Composted (Statutory Target) (1)</c:v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64-4385-B774-9E5AEFDA4A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'[8]Chart 2.04'!$B$23:$G$23</c:f>
              <c:strCache>
                <c:ptCount val="6"/>
                <c:pt idx="0">
                  <c:v>2012-13 </c:v>
                </c:pt>
                <c:pt idx="1">
                  <c:v>2013-14 </c:v>
                </c:pt>
                <c:pt idx="2">
                  <c:v>2014-15 </c:v>
                </c:pt>
                <c:pt idx="3">
                  <c:v>2015-16 </c:v>
                </c:pt>
                <c:pt idx="4">
                  <c:v>2016-17 </c:v>
                </c:pt>
                <c:pt idx="5">
                  <c:v>2017-18 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52.260055000000001</c:v>
              </c:pt>
              <c:pt idx="1">
                <c:v>54.333108000000003</c:v>
              </c:pt>
              <c:pt idx="2">
                <c:v>56.246175000000001</c:v>
              </c:pt>
              <c:pt idx="3">
                <c:v>60.185420999999998</c:v>
              </c:pt>
              <c:pt idx="4">
                <c:v>63.810414000000002</c:v>
              </c:pt>
              <c:pt idx="5">
                <c:v>62.665179999999999</c:v>
              </c:pt>
            </c:numLit>
          </c:val>
          <c:extLst>
            <c:ext xmlns:c16="http://schemas.microsoft.com/office/drawing/2014/chart" uri="{C3380CC4-5D6E-409C-BE32-E72D297353CC}">
              <c16:uniqueId val="{00000000-EB88-4F9D-93FD-BD971C44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649152"/>
        <c:axId val="221655040"/>
      </c:barChart>
      <c:catAx>
        <c:axId val="22164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221655040"/>
        <c:crosses val="autoZero"/>
        <c:auto val="1"/>
        <c:lblAlgn val="ctr"/>
        <c:lblOffset val="100"/>
        <c:noMultiLvlLbl val="0"/>
      </c:catAx>
      <c:valAx>
        <c:axId val="221655040"/>
        <c:scaling>
          <c:orientation val="minMax"/>
        </c:scaling>
        <c:delete val="0"/>
        <c:axPos val="l"/>
        <c:majorGridlines>
          <c:spPr>
            <a:ln>
              <a:solidFill>
                <a:srgbClr val="000204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72241178186060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1649152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6890773268726"/>
          <c:y val="7.3427821522309714E-2"/>
          <c:w val="0.81918500572043884"/>
          <c:h val="0.7716473461650627"/>
        </c:manualLayout>
      </c:layout>
      <c:lineChart>
        <c:grouping val="standard"/>
        <c:varyColors val="0"/>
        <c:ser>
          <c:idx val="1"/>
          <c:order val="0"/>
          <c:tx>
            <c:strRef>
              <c:f>'Siart 2.05'!$B$24</c:f>
              <c:strCache>
                <c:ptCount val="1"/>
                <c:pt idx="0">
                  <c:v>Total (Kilotonnes)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'Siart 2.05'!$A$25:$A$47</c:f>
              <c:strCache>
                <c:ptCount val="23"/>
                <c:pt idx="0">
                  <c:v>Sylfaen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'Siart 2.05'!$B$25:$B$47</c:f>
              <c:numCache>
                <c:formatCode>#,##0</c:formatCode>
                <c:ptCount val="23"/>
                <c:pt idx="0">
                  <c:v>55729.784209249221</c:v>
                </c:pt>
                <c:pt idx="1">
                  <c:v>55857.086317858462</c:v>
                </c:pt>
                <c:pt idx="2">
                  <c:v>51989.060064080171</c:v>
                </c:pt>
                <c:pt idx="3">
                  <c:v>53517.726055372405</c:v>
                </c:pt>
                <c:pt idx="4">
                  <c:v>55592.204397815018</c:v>
                </c:pt>
                <c:pt idx="5">
                  <c:v>57554.341772495536</c:v>
                </c:pt>
                <c:pt idx="6">
                  <c:v>54279.679454795631</c:v>
                </c:pt>
                <c:pt idx="7">
                  <c:v>47512.794807876679</c:v>
                </c:pt>
                <c:pt idx="8">
                  <c:v>48575.647451567274</c:v>
                </c:pt>
                <c:pt idx="9">
                  <c:v>52424.085041931437</c:v>
                </c:pt>
                <c:pt idx="10">
                  <c:v>50486.604635930162</c:v>
                </c:pt>
                <c:pt idx="11">
                  <c:v>51510.169169777655</c:v>
                </c:pt>
                <c:pt idx="12">
                  <c:v>48822.79115314674</c:v>
                </c:pt>
                <c:pt idx="13">
                  <c:v>50072.2862609191</c:v>
                </c:pt>
                <c:pt idx="14">
                  <c:v>43790.982223964027</c:v>
                </c:pt>
                <c:pt idx="15">
                  <c:v>46940.261970837579</c:v>
                </c:pt>
                <c:pt idx="16">
                  <c:v>43678.752718245516</c:v>
                </c:pt>
                <c:pt idx="17">
                  <c:v>45620.283009677783</c:v>
                </c:pt>
                <c:pt idx="18">
                  <c:v>50594.515451082218</c:v>
                </c:pt>
                <c:pt idx="19">
                  <c:v>46320.260192364374</c:v>
                </c:pt>
                <c:pt idx="20">
                  <c:v>45993.735071197945</c:v>
                </c:pt>
                <c:pt idx="21">
                  <c:v>48121.575238656704</c:v>
                </c:pt>
                <c:pt idx="22">
                  <c:v>41746.912338153874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B-4736-88CC-7BC748330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795072"/>
        <c:axId val="221796608"/>
      </c:lineChart>
      <c:catAx>
        <c:axId val="2217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796608"/>
        <c:crosses val="autoZero"/>
        <c:auto val="1"/>
        <c:lblAlgn val="ctr"/>
        <c:lblOffset val="100"/>
        <c:noMultiLvlLbl val="0"/>
      </c:catAx>
      <c:valAx>
        <c:axId val="22179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Allyriadau nwyon tŷ</a:t>
                </a:r>
                <a:r>
                  <a:rPr lang="en-US" baseline="0"/>
                  <a:t> gwydr </a:t>
                </a:r>
                <a:r>
                  <a:rPr lang="en-US"/>
                  <a:t>(cilodunnellau)</a:t>
                </a:r>
              </a:p>
            </c:rich>
          </c:tx>
          <c:layout>
            <c:manualLayout>
              <c:xMode val="edge"/>
              <c:yMode val="edge"/>
              <c:x val="2.8662359512753213E-2"/>
              <c:y val="7.121524537676733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21795072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6204119344897"/>
          <c:y val="8.7962987677387777E-2"/>
          <c:w val="0.85331305549423142"/>
          <c:h val="0.802260498687664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'Siart 2.06'!$A$25:$A$28</c:f>
              <c:numCache>
                <c:formatCode>General</c:formatCode>
                <c:ptCount val="4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'Siart 2.06'!$B$25:$B$28</c:f>
              <c:numCache>
                <c:formatCode>_-* #,##0_-;\-* #,##0_-;_-* "-"??_-;_-@_-</c:formatCode>
                <c:ptCount val="4"/>
                <c:pt idx="0">
                  <c:v>1100.941</c:v>
                </c:pt>
                <c:pt idx="1">
                  <c:v>2280.4327239999998</c:v>
                </c:pt>
                <c:pt idx="2">
                  <c:v>3357.4478859999999</c:v>
                </c:pt>
                <c:pt idx="3">
                  <c:v>3683.3227019999995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6-4EF1-AABC-1CADB759E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813376"/>
        <c:axId val="221831552"/>
      </c:barChart>
      <c:catAx>
        <c:axId val="2218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831552"/>
        <c:crosses val="autoZero"/>
        <c:auto val="1"/>
        <c:lblAlgn val="ctr"/>
        <c:lblOffset val="100"/>
        <c:noMultiLvlLbl val="0"/>
      </c:catAx>
      <c:valAx>
        <c:axId val="22183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Capasiti (MW))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147889326334208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21813376"/>
        <c:crosses val="autoZero"/>
        <c:crossBetween val="between"/>
      </c:valAx>
      <c:spPr>
        <a:solidFill>
          <a:srgbClr val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Age of dwelling</c:v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2.07'!$A$24:$A$28</c:f>
              <c:strCache>
                <c:ptCount val="5"/>
                <c:pt idx="0">
                  <c:v>Cyn 1919 </c:v>
                </c:pt>
                <c:pt idx="1">
                  <c:v>1919 i 1944 </c:v>
                </c:pt>
                <c:pt idx="2">
                  <c:v>1945 i 1964 </c:v>
                </c:pt>
                <c:pt idx="3">
                  <c:v>1965 i 1980 </c:v>
                </c:pt>
                <c:pt idx="4">
                  <c:v>Ar ôl 1980 </c:v>
                </c:pt>
              </c:strCache>
            </c:strRef>
          </c:cat>
          <c:val>
            <c:numRef>
              <c:f>'Siart 2.07'!$B$24:$B$28</c:f>
              <c:numCache>
                <c:formatCode>0.0</c:formatCode>
                <c:ptCount val="5"/>
                <c:pt idx="0">
                  <c:v>19.565999999999999</c:v>
                </c:pt>
                <c:pt idx="1">
                  <c:v>33.033999999999999</c:v>
                </c:pt>
                <c:pt idx="2">
                  <c:v>44.844999999999999</c:v>
                </c:pt>
                <c:pt idx="3">
                  <c:v>52.228999999999999</c:v>
                </c:pt>
                <c:pt idx="4">
                  <c:v>78.001000000000005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9-41D1-8ED5-646C4CA54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724672"/>
        <c:axId val="223726592"/>
      </c:barChart>
      <c:catAx>
        <c:axId val="2237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Oed yr annedd</a:t>
                </a:r>
              </a:p>
            </c:rich>
          </c:tx>
          <c:layout>
            <c:manualLayout>
              <c:xMode val="edge"/>
              <c:yMode val="edge"/>
              <c:x val="0.45241635934748664"/>
              <c:y val="0.9225765403966338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3726592"/>
        <c:crosses val="autoZero"/>
        <c:auto val="1"/>
        <c:lblAlgn val="ctr"/>
        <c:lblOffset val="100"/>
        <c:noMultiLvlLbl val="0"/>
      </c:catAx>
      <c:valAx>
        <c:axId val="2237265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58A9E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  <a:r>
                  <a:rPr lang="en-US" baseline="0"/>
                  <a:t> yr anheddau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193537474482356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724672"/>
        <c:crosses val="autoZero"/>
        <c:crossBetween val="between"/>
        <c:majorUnit val="20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69940599530323"/>
          <c:y val="0.11199881715883234"/>
          <c:w val="0.7673087903485748"/>
          <c:h val="0.71252980154733481"/>
        </c:manualLayout>
      </c:layout>
      <c:lineChart>
        <c:grouping val="standard"/>
        <c:varyColors val="0"/>
        <c:ser>
          <c:idx val="0"/>
          <c:order val="0"/>
          <c:tx>
            <c:strRef>
              <c:f>'Siart 1.02'!$A$27</c:f>
              <c:strCache>
                <c:ptCount val="1"/>
                <c:pt idx="0">
                  <c:v>Y DU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[7]GDHI!$B$33:$T$33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[7]GDHI!$B$34:$T$34</c:f>
              <c:numCache>
                <c:formatCode>General</c:formatCode>
                <c:ptCount val="19"/>
                <c:pt idx="0">
                  <c:v>11557</c:v>
                </c:pt>
                <c:pt idx="1">
                  <c:v>12321</c:v>
                </c:pt>
                <c:pt idx="2">
                  <c:v>12779</c:v>
                </c:pt>
                <c:pt idx="3">
                  <c:v>13137</c:v>
                </c:pt>
                <c:pt idx="4">
                  <c:v>13464</c:v>
                </c:pt>
                <c:pt idx="5">
                  <c:v>13939</c:v>
                </c:pt>
                <c:pt idx="6">
                  <c:v>14427</c:v>
                </c:pt>
                <c:pt idx="7">
                  <c:v>15007</c:v>
                </c:pt>
                <c:pt idx="8">
                  <c:v>15644</c:v>
                </c:pt>
                <c:pt idx="9">
                  <c:v>16074</c:v>
                </c:pt>
                <c:pt idx="10">
                  <c:v>16344</c:v>
                </c:pt>
                <c:pt idx="11">
                  <c:v>16353</c:v>
                </c:pt>
                <c:pt idx="12">
                  <c:v>16570</c:v>
                </c:pt>
                <c:pt idx="13">
                  <c:v>17310</c:v>
                </c:pt>
                <c:pt idx="14">
                  <c:v>17866</c:v>
                </c:pt>
                <c:pt idx="15">
                  <c:v>18297</c:v>
                </c:pt>
                <c:pt idx="16">
                  <c:v>19234</c:v>
                </c:pt>
                <c:pt idx="17">
                  <c:v>19322</c:v>
                </c:pt>
                <c:pt idx="18">
                  <c:v>19514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8-4C6B-A17A-2581BDA545F0}"/>
            </c:ext>
          </c:extLst>
        </c:ser>
        <c:ser>
          <c:idx val="1"/>
          <c:order val="1"/>
          <c:tx>
            <c:strRef>
              <c:f>'Siart 1.02'!$A$28</c:f>
              <c:strCache>
                <c:ptCount val="1"/>
                <c:pt idx="0">
                  <c:v>Cymru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[7]GDHI!$B$33:$T$33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[7]GDHI!$B$45:$T$45</c:f>
              <c:numCache>
                <c:formatCode>General</c:formatCode>
                <c:ptCount val="19"/>
                <c:pt idx="0">
                  <c:v>9920</c:v>
                </c:pt>
                <c:pt idx="1">
                  <c:v>10638</c:v>
                </c:pt>
                <c:pt idx="2">
                  <c:v>11049</c:v>
                </c:pt>
                <c:pt idx="3">
                  <c:v>11405</c:v>
                </c:pt>
                <c:pt idx="4">
                  <c:v>11792</c:v>
                </c:pt>
                <c:pt idx="5">
                  <c:v>12206</c:v>
                </c:pt>
                <c:pt idx="6">
                  <c:v>12502</c:v>
                </c:pt>
                <c:pt idx="7">
                  <c:v>12892</c:v>
                </c:pt>
                <c:pt idx="8">
                  <c:v>13236</c:v>
                </c:pt>
                <c:pt idx="9">
                  <c:v>13771</c:v>
                </c:pt>
                <c:pt idx="10">
                  <c:v>13771</c:v>
                </c:pt>
                <c:pt idx="11">
                  <c:v>13896</c:v>
                </c:pt>
                <c:pt idx="12">
                  <c:v>14174</c:v>
                </c:pt>
                <c:pt idx="13">
                  <c:v>14707</c:v>
                </c:pt>
                <c:pt idx="14">
                  <c:v>14881</c:v>
                </c:pt>
                <c:pt idx="15">
                  <c:v>15188</c:v>
                </c:pt>
                <c:pt idx="16">
                  <c:v>15646</c:v>
                </c:pt>
                <c:pt idx="17">
                  <c:v>15596</c:v>
                </c:pt>
                <c:pt idx="18">
                  <c:v>15754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8-4C6B-A17A-2581BDA54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3920"/>
        <c:axId val="204275712"/>
      </c:lineChart>
      <c:catAx>
        <c:axId val="2042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4275712"/>
        <c:crosses val="autoZero"/>
        <c:auto val="1"/>
        <c:lblAlgn val="ctr"/>
        <c:lblOffset val="100"/>
        <c:noMultiLvlLbl val="0"/>
      </c:catAx>
      <c:valAx>
        <c:axId val="204275712"/>
        <c:scaling>
          <c:orientation val="minMax"/>
        </c:scaling>
        <c:delete val="0"/>
        <c:axPos val="l"/>
        <c:majorGridlines>
          <c:spPr>
            <a:ln>
              <a:solidFill>
                <a:srgbClr val="858A9E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GDHI y pen (£)</a:t>
                </a:r>
              </a:p>
            </c:rich>
          </c:tx>
          <c:layout>
            <c:manualLayout>
              <c:xMode val="edge"/>
              <c:yMode val="edge"/>
              <c:x val="2.0386793756043652E-2"/>
              <c:y val="0.2529969524504346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4273920"/>
        <c:crosses val="autoZero"/>
        <c:crossBetween val="between"/>
      </c:valAx>
      <c:spPr>
        <a:solidFill>
          <a:srgbClr val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7453423585209746"/>
          <c:y val="0.54865809322509596"/>
          <c:w val="0.16393595638757788"/>
          <c:h val="0.12147045730122531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Dynion</c:v>
          </c:tx>
          <c:spPr>
            <a:ln w="28575" cmpd="sng"/>
          </c:spPr>
          <c:marker>
            <c:symbol val="none"/>
          </c:marker>
          <c:cat>
            <c:strRef>
              <c:f>'Siart 3.01'!$C$32:$Q$32</c:f>
              <c:strCache>
                <c:ptCount val="15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  <c:pt idx="14">
                  <c:v>2015-17</c:v>
                </c:pt>
              </c:strCache>
            </c:strRef>
          </c:cat>
          <c:val>
            <c:numRef>
              <c:f>'Siart 3.01'!$C$38:$Q$38</c:f>
              <c:numCache>
                <c:formatCode>0.00</c:formatCode>
                <c:ptCount val="15"/>
                <c:pt idx="0">
                  <c:v>100</c:v>
                </c:pt>
                <c:pt idx="1">
                  <c:v>100.39528467280169</c:v>
                </c:pt>
                <c:pt idx="2">
                  <c:v>100.82909880288393</c:v>
                </c:pt>
                <c:pt idx="3">
                  <c:v>101.44984969801808</c:v>
                </c:pt>
                <c:pt idx="4">
                  <c:v>101.61295066745527</c:v>
                </c:pt>
                <c:pt idx="5">
                  <c:v>101.85553520437041</c:v>
                </c:pt>
                <c:pt idx="6">
                  <c:v>102.13080618252044</c:v>
                </c:pt>
                <c:pt idx="7">
                  <c:v>102.70954300989787</c:v>
                </c:pt>
                <c:pt idx="8">
                  <c:v>103.14584804024447</c:v>
                </c:pt>
                <c:pt idx="9">
                  <c:v>103.47362666598829</c:v>
                </c:pt>
                <c:pt idx="10">
                  <c:v>103.59538929061279</c:v>
                </c:pt>
                <c:pt idx="11">
                  <c:v>103.90619534593834</c:v>
                </c:pt>
                <c:pt idx="12">
                  <c:v>103.91195886516704</c:v>
                </c:pt>
                <c:pt idx="13">
                  <c:v>103.93185956834287</c:v>
                </c:pt>
                <c:pt idx="14">
                  <c:v>103.77582056614455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41-AAFD-5D353590E7AD}"/>
            </c:ext>
          </c:extLst>
        </c:ser>
        <c:ser>
          <c:idx val="1"/>
          <c:order val="1"/>
          <c:tx>
            <c:v>Menywod</c:v>
          </c:tx>
          <c:marker>
            <c:symbol val="none"/>
          </c:marker>
          <c:cat>
            <c:strRef>
              <c:f>'Siart 3.01'!$C$32:$Q$32</c:f>
              <c:strCache>
                <c:ptCount val="15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  <c:pt idx="14">
                  <c:v>2015-17</c:v>
                </c:pt>
              </c:strCache>
            </c:strRef>
          </c:cat>
          <c:val>
            <c:numRef>
              <c:f>'Siart 3.01'!$C$39:$Q$39</c:f>
              <c:numCache>
                <c:formatCode>0.00</c:formatCode>
                <c:ptCount val="15"/>
                <c:pt idx="0">
                  <c:v>100</c:v>
                </c:pt>
                <c:pt idx="1">
                  <c:v>100.25007447300207</c:v>
                </c:pt>
                <c:pt idx="2">
                  <c:v>100.54128700833773</c:v>
                </c:pt>
                <c:pt idx="3">
                  <c:v>101.01259561322181</c:v>
                </c:pt>
                <c:pt idx="4">
                  <c:v>101.21540189077776</c:v>
                </c:pt>
                <c:pt idx="5">
                  <c:v>101.38969243711369</c:v>
                </c:pt>
                <c:pt idx="6">
                  <c:v>101.59615681854331</c:v>
                </c:pt>
                <c:pt idx="7">
                  <c:v>101.91759552957231</c:v>
                </c:pt>
                <c:pt idx="8">
                  <c:v>102.38276151634771</c:v>
                </c:pt>
                <c:pt idx="9">
                  <c:v>102.51083260691462</c:v>
                </c:pt>
                <c:pt idx="10">
                  <c:v>102.64292386624373</c:v>
                </c:pt>
                <c:pt idx="11">
                  <c:v>102.75664969622756</c:v>
                </c:pt>
                <c:pt idx="12">
                  <c:v>102.70845761106591</c:v>
                </c:pt>
                <c:pt idx="13">
                  <c:v>102.80360576676976</c:v>
                </c:pt>
                <c:pt idx="14">
                  <c:v>102.68903095704735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7-4041-AAFD-5D353590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859456"/>
        <c:axId val="223861376"/>
      </c:lineChart>
      <c:catAx>
        <c:axId val="22385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layout>
            <c:manualLayout>
              <c:xMode val="edge"/>
              <c:yMode val="edge"/>
              <c:x val="0.51448969837236802"/>
              <c:y val="0.9359404171978571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861376"/>
        <c:crosses val="autoZero"/>
        <c:auto val="1"/>
        <c:lblAlgn val="ctr"/>
        <c:lblOffset val="100"/>
        <c:noMultiLvlLbl val="0"/>
      </c:catAx>
      <c:valAx>
        <c:axId val="22386137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Indecs Disgwyliad Oes (2001-03 = 100)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039403620873271E-2"/>
              <c:y val="0.2333297201235953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3859456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69010842494528435"/>
          <c:y val="0.38633332759006872"/>
          <c:w val="0.21760176017601759"/>
          <c:h val="0.10259737738788895"/>
        </c:manualLayout>
      </c:layout>
      <c:overlay val="1"/>
      <c:spPr>
        <a:solidFill>
          <a:srgbClr val="FFFFFF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'Siart 3.02'!$A$24</c:f>
              <c:strCache>
                <c:ptCount val="1"/>
                <c:pt idx="0">
                  <c:v>Disgwyliad oes iach - Dynion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'Siart 3.02'!$B$23:$F$23</c:f>
              <c:strCache>
                <c:ptCount val="5"/>
                <c:pt idx="0">
                  <c:v>2011-2013</c:v>
                </c:pt>
                <c:pt idx="1">
                  <c:v>2012-2014</c:v>
                </c:pt>
                <c:pt idx="2">
                  <c:v>2013-2015</c:v>
                </c:pt>
                <c:pt idx="3">
                  <c:v>2014-2016</c:v>
                </c:pt>
                <c:pt idx="4">
                  <c:v>2015-2017</c:v>
                </c:pt>
              </c:strCache>
            </c:strRef>
          </c:cat>
          <c:val>
            <c:numRef>
              <c:f>'Siart 3.02'!$B$24:$F$24</c:f>
              <c:numCache>
                <c:formatCode>General</c:formatCode>
                <c:ptCount val="5"/>
                <c:pt idx="0">
                  <c:v>18.3</c:v>
                </c:pt>
                <c:pt idx="1">
                  <c:v>18</c:v>
                </c:pt>
                <c:pt idx="2">
                  <c:v>18.8</c:v>
                </c:pt>
                <c:pt idx="3">
                  <c:v>18.399999999999999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9-49F3-8D4D-9D8495DDB5ED}"/>
            </c:ext>
          </c:extLst>
        </c:ser>
        <c:ser>
          <c:idx val="1"/>
          <c:order val="1"/>
          <c:tx>
            <c:strRef>
              <c:f>'Siart 3.02'!$A$25</c:f>
              <c:strCache>
                <c:ptCount val="1"/>
                <c:pt idx="0">
                  <c:v>Disgwyliad oes iach - Menywod</c:v>
                </c:pt>
              </c:strCache>
            </c:strRef>
          </c:tx>
          <c:marker>
            <c:symbol val="none"/>
          </c:marker>
          <c:cat>
            <c:strRef>
              <c:f>'Siart 3.02'!$B$23:$F$23</c:f>
              <c:strCache>
                <c:ptCount val="5"/>
                <c:pt idx="0">
                  <c:v>2011-2013</c:v>
                </c:pt>
                <c:pt idx="1">
                  <c:v>2012-2014</c:v>
                </c:pt>
                <c:pt idx="2">
                  <c:v>2013-2015</c:v>
                </c:pt>
                <c:pt idx="3">
                  <c:v>2014-2016</c:v>
                </c:pt>
                <c:pt idx="4">
                  <c:v>2015-2017</c:v>
                </c:pt>
              </c:strCache>
            </c:strRef>
          </c:cat>
          <c:val>
            <c:numRef>
              <c:f>'Siart 3.02'!$B$25:$F$25</c:f>
              <c:numCache>
                <c:formatCode>General</c:formatCode>
                <c:ptCount val="5"/>
                <c:pt idx="0">
                  <c:v>20.5</c:v>
                </c:pt>
                <c:pt idx="1">
                  <c:v>20.5</c:v>
                </c:pt>
                <c:pt idx="2">
                  <c:v>20.6</c:v>
                </c:pt>
                <c:pt idx="3">
                  <c:v>19.8</c:v>
                </c:pt>
                <c:pt idx="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9-49F3-8D4D-9D8495DDB5ED}"/>
            </c:ext>
          </c:extLst>
        </c:ser>
        <c:ser>
          <c:idx val="2"/>
          <c:order val="2"/>
          <c:tx>
            <c:strRef>
              <c:f>'Siart 3.02'!$A$26</c:f>
              <c:strCache>
                <c:ptCount val="1"/>
                <c:pt idx="0">
                  <c:v>Disgwyliad oes - Dynion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'Siart 3.02'!$B$23:$F$23</c:f>
              <c:strCache>
                <c:ptCount val="5"/>
                <c:pt idx="0">
                  <c:v>2011-2013</c:v>
                </c:pt>
                <c:pt idx="1">
                  <c:v>2012-2014</c:v>
                </c:pt>
                <c:pt idx="2">
                  <c:v>2013-2015</c:v>
                </c:pt>
                <c:pt idx="3">
                  <c:v>2014-2016</c:v>
                </c:pt>
                <c:pt idx="4">
                  <c:v>2015-2017</c:v>
                </c:pt>
              </c:strCache>
            </c:strRef>
          </c:cat>
          <c:val>
            <c:numRef>
              <c:f>'Siart 3.02'!$B$26:$F$26</c:f>
              <c:numCache>
                <c:formatCode>General</c:formatCode>
                <c:ptCount val="5"/>
                <c:pt idx="0">
                  <c:v>8.6</c:v>
                </c:pt>
                <c:pt idx="1">
                  <c:v>8.5</c:v>
                </c:pt>
                <c:pt idx="2">
                  <c:v>9.1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29-49F3-8D4D-9D8495DDB5ED}"/>
            </c:ext>
          </c:extLst>
        </c:ser>
        <c:ser>
          <c:idx val="3"/>
          <c:order val="3"/>
          <c:tx>
            <c:strRef>
              <c:f>'Siart 3.02'!$A$27</c:f>
              <c:strCache>
                <c:ptCount val="1"/>
                <c:pt idx="0">
                  <c:v>Disgwyliad oes - Menywod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strRef>
              <c:f>'Siart 3.02'!$B$23:$F$23</c:f>
              <c:strCache>
                <c:ptCount val="5"/>
                <c:pt idx="0">
                  <c:v>2011-2013</c:v>
                </c:pt>
                <c:pt idx="1">
                  <c:v>2012-2014</c:v>
                </c:pt>
                <c:pt idx="2">
                  <c:v>2013-2015</c:v>
                </c:pt>
                <c:pt idx="3">
                  <c:v>2014-2016</c:v>
                </c:pt>
                <c:pt idx="4">
                  <c:v>2015-2017</c:v>
                </c:pt>
              </c:strCache>
            </c:strRef>
          </c:cat>
          <c:val>
            <c:numRef>
              <c:f>'Siart 3.02'!$B$27:$F$27</c:f>
              <c:numCache>
                <c:formatCode>General</c:formatCode>
                <c:ptCount val="5"/>
                <c:pt idx="0">
                  <c:v>7.1</c:v>
                </c:pt>
                <c:pt idx="1">
                  <c:v>6.9</c:v>
                </c:pt>
                <c:pt idx="2">
                  <c:v>6.9</c:v>
                </c:pt>
                <c:pt idx="3">
                  <c:v>7.2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29-49F3-8D4D-9D8495DDB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11936"/>
        <c:axId val="223913472"/>
      </c:lineChart>
      <c:catAx>
        <c:axId val="22391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3913472"/>
        <c:crosses val="autoZero"/>
        <c:auto val="1"/>
        <c:lblAlgn val="ctr"/>
        <c:lblOffset val="100"/>
        <c:noMultiLvlLbl val="0"/>
      </c:catAx>
      <c:valAx>
        <c:axId val="22391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Mynegai Olygol Anghydraddoldeb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3911936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10975140846253E-2"/>
          <c:y val="3.5117934863818673E-2"/>
          <c:w val="0.91232384413486778"/>
          <c:h val="0.69657973586721433"/>
        </c:manualLayout>
      </c:layout>
      <c:lineChart>
        <c:grouping val="standard"/>
        <c:varyColors val="0"/>
        <c:ser>
          <c:idx val="2"/>
          <c:order val="0"/>
          <c:tx>
            <c:strRef>
              <c:f>'Siart 3.03'!$A$32</c:f>
              <c:strCache>
                <c:ptCount val="1"/>
                <c:pt idx="0">
                  <c:v>Canser (malaen, heb gynnwys canser y croen nad yw'n felanoma)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'Siart 3.03'!$B$30:$R$30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'Siart 3.03'!$B$32:$R$32</c:f>
              <c:numCache>
                <c:formatCode>0.0</c:formatCode>
                <c:ptCount val="17"/>
                <c:pt idx="0">
                  <c:v>323.60000000000002</c:v>
                </c:pt>
                <c:pt idx="1">
                  <c:v>311.60000000000002</c:v>
                </c:pt>
                <c:pt idx="2">
                  <c:v>312.5</c:v>
                </c:pt>
                <c:pt idx="3">
                  <c:v>312.5</c:v>
                </c:pt>
                <c:pt idx="4">
                  <c:v>304.5</c:v>
                </c:pt>
                <c:pt idx="5">
                  <c:v>307.3</c:v>
                </c:pt>
                <c:pt idx="6" formatCode="General">
                  <c:v>311.39999999999998</c:v>
                </c:pt>
                <c:pt idx="7" formatCode="General">
                  <c:v>304</c:v>
                </c:pt>
                <c:pt idx="8" formatCode="General">
                  <c:v>294.89999999999998</c:v>
                </c:pt>
                <c:pt idx="9" formatCode="General">
                  <c:v>288.89999999999998</c:v>
                </c:pt>
                <c:pt idx="10" formatCode="General">
                  <c:v>290.5</c:v>
                </c:pt>
                <c:pt idx="11" formatCode="General">
                  <c:v>287.7</c:v>
                </c:pt>
                <c:pt idx="12" formatCode="General">
                  <c:v>284.89999999999998</c:v>
                </c:pt>
                <c:pt idx="13" formatCode="General">
                  <c:v>287.89999999999998</c:v>
                </c:pt>
                <c:pt idx="14" formatCode="General">
                  <c:v>277.2</c:v>
                </c:pt>
                <c:pt idx="15" formatCode="General">
                  <c:v>276.8</c:v>
                </c:pt>
                <c:pt idx="16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9-4248-A58D-0CE4E7CF6487}"/>
            </c:ext>
          </c:extLst>
        </c:ser>
        <c:ser>
          <c:idx val="4"/>
          <c:order val="1"/>
          <c:tx>
            <c:strRef>
              <c:f>'Siart 3.03'!$A$33</c:f>
              <c:strCache>
                <c:ptCount val="1"/>
                <c:pt idx="0">
                  <c:v>Dementia a Chlefyd Alzheimer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'Siart 3.03'!$B$30:$R$30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'Siart 3.03'!$B$33:$R$33</c:f>
              <c:numCache>
                <c:formatCode>0.0</c:formatCode>
                <c:ptCount val="17"/>
                <c:pt idx="0">
                  <c:v>44.2</c:v>
                </c:pt>
                <c:pt idx="1">
                  <c:v>46.4</c:v>
                </c:pt>
                <c:pt idx="2">
                  <c:v>49.7</c:v>
                </c:pt>
                <c:pt idx="3">
                  <c:v>46.2</c:v>
                </c:pt>
                <c:pt idx="4">
                  <c:v>47.3</c:v>
                </c:pt>
                <c:pt idx="5">
                  <c:v>44.8</c:v>
                </c:pt>
                <c:pt idx="6" formatCode="General">
                  <c:v>50.3</c:v>
                </c:pt>
                <c:pt idx="7" formatCode="General">
                  <c:v>51.5</c:v>
                </c:pt>
                <c:pt idx="8" formatCode="General">
                  <c:v>52.3</c:v>
                </c:pt>
                <c:pt idx="9" formatCode="General">
                  <c:v>55.3</c:v>
                </c:pt>
                <c:pt idx="10" formatCode="General">
                  <c:v>77.400000000000006</c:v>
                </c:pt>
                <c:pt idx="11" formatCode="General">
                  <c:v>89.3</c:v>
                </c:pt>
                <c:pt idx="12" formatCode="General">
                  <c:v>92.5</c:v>
                </c:pt>
                <c:pt idx="13" formatCode="General">
                  <c:v>98</c:v>
                </c:pt>
                <c:pt idx="14" formatCode="General">
                  <c:v>108.7</c:v>
                </c:pt>
                <c:pt idx="15" formatCode="General">
                  <c:v>112.2</c:v>
                </c:pt>
                <c:pt idx="16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9-4248-A58D-0CE4E7CF6487}"/>
            </c:ext>
          </c:extLst>
        </c:ser>
        <c:ser>
          <c:idx val="5"/>
          <c:order val="2"/>
          <c:tx>
            <c:strRef>
              <c:f>'Siart 3.03'!$A$34</c:f>
              <c:strCache>
                <c:ptCount val="1"/>
                <c:pt idx="0">
                  <c:v>Cylchredol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'Siart 3.03'!$B$30:$R$30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'Siart 3.03'!$B$34:$R$34</c:f>
              <c:numCache>
                <c:formatCode>0.0</c:formatCode>
                <c:ptCount val="17"/>
                <c:pt idx="0">
                  <c:v>543.4</c:v>
                </c:pt>
                <c:pt idx="1">
                  <c:v>530.20000000000005</c:v>
                </c:pt>
                <c:pt idx="2">
                  <c:v>519.79999999999995</c:v>
                </c:pt>
                <c:pt idx="3">
                  <c:v>465.7</c:v>
                </c:pt>
                <c:pt idx="4">
                  <c:v>456.8</c:v>
                </c:pt>
                <c:pt idx="5">
                  <c:v>417.8</c:v>
                </c:pt>
                <c:pt idx="6" formatCode="General">
                  <c:v>410</c:v>
                </c:pt>
                <c:pt idx="7" formatCode="General">
                  <c:v>395.6</c:v>
                </c:pt>
                <c:pt idx="8" formatCode="General">
                  <c:v>369.2</c:v>
                </c:pt>
                <c:pt idx="9" formatCode="General">
                  <c:v>359.3</c:v>
                </c:pt>
                <c:pt idx="10" formatCode="General">
                  <c:v>310.60000000000002</c:v>
                </c:pt>
                <c:pt idx="11" formatCode="General">
                  <c:v>310.2</c:v>
                </c:pt>
                <c:pt idx="12" formatCode="General">
                  <c:v>307.39999999999998</c:v>
                </c:pt>
                <c:pt idx="13" formatCode="General">
                  <c:v>284.60000000000002</c:v>
                </c:pt>
                <c:pt idx="14" formatCode="General">
                  <c:v>289.2</c:v>
                </c:pt>
                <c:pt idx="15" formatCode="General">
                  <c:v>273.3</c:v>
                </c:pt>
                <c:pt idx="16">
                  <c:v>261.7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9-4248-A58D-0CE4E7CF6487}"/>
            </c:ext>
          </c:extLst>
        </c:ser>
        <c:ser>
          <c:idx val="8"/>
          <c:order val="3"/>
          <c:tx>
            <c:strRef>
              <c:f>'Siart 3.03'!$A$35</c:f>
              <c:strCache>
                <c:ptCount val="1"/>
                <c:pt idx="0">
                  <c:v>Anadlol</c:v>
                </c:pt>
              </c:strCache>
            </c:strRef>
          </c:tx>
          <c:spPr>
            <a:ln>
              <a:solidFill>
                <a:schemeClr val="tx1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numRef>
              <c:f>'Siart 3.03'!$B$30:$R$30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'Siart 3.03'!$B$35:$R$35</c:f>
              <c:numCache>
                <c:formatCode>0.0</c:formatCode>
                <c:ptCount val="17"/>
                <c:pt idx="0">
                  <c:v>164.3</c:v>
                </c:pt>
                <c:pt idx="1">
                  <c:v>166.7</c:v>
                </c:pt>
                <c:pt idx="2">
                  <c:v>182.5</c:v>
                </c:pt>
                <c:pt idx="3">
                  <c:v>166.7</c:v>
                </c:pt>
                <c:pt idx="4">
                  <c:v>168.5</c:v>
                </c:pt>
                <c:pt idx="5">
                  <c:v>153</c:v>
                </c:pt>
                <c:pt idx="6" formatCode="General">
                  <c:v>161.5</c:v>
                </c:pt>
                <c:pt idx="7" formatCode="General">
                  <c:v>162.6</c:v>
                </c:pt>
                <c:pt idx="8" formatCode="General">
                  <c:v>153.1</c:v>
                </c:pt>
                <c:pt idx="9" formatCode="General">
                  <c:v>152.19999999999999</c:v>
                </c:pt>
                <c:pt idx="10" formatCode="General">
                  <c:v>152.19999999999999</c:v>
                </c:pt>
                <c:pt idx="11" formatCode="General">
                  <c:v>153.80000000000001</c:v>
                </c:pt>
                <c:pt idx="12" formatCode="General">
                  <c:v>164.9</c:v>
                </c:pt>
                <c:pt idx="13" formatCode="General">
                  <c:v>144</c:v>
                </c:pt>
                <c:pt idx="14" formatCode="General">
                  <c:v>171.3</c:v>
                </c:pt>
                <c:pt idx="15" formatCode="General">
                  <c:v>160.69999999999999</c:v>
                </c:pt>
                <c:pt idx="16">
                  <c:v>155.9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39-4248-A58D-0CE4E7CF6487}"/>
            </c:ext>
          </c:extLst>
        </c:ser>
        <c:ser>
          <c:idx val="12"/>
          <c:order val="4"/>
          <c:tx>
            <c:strRef>
              <c:f>'Siart 3.03'!$A$36</c:f>
              <c:strCache>
                <c:ptCount val="1"/>
                <c:pt idx="0">
                  <c:v>Allanol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'Siart 3.03'!$B$30:$R$30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'Siart 3.03'!$B$36:$R$36</c:f>
              <c:numCache>
                <c:formatCode>0.0</c:formatCode>
                <c:ptCount val="17"/>
                <c:pt idx="0">
                  <c:v>41.7</c:v>
                </c:pt>
                <c:pt idx="1">
                  <c:v>39.6</c:v>
                </c:pt>
                <c:pt idx="2">
                  <c:v>40.9</c:v>
                </c:pt>
                <c:pt idx="3">
                  <c:v>41</c:v>
                </c:pt>
                <c:pt idx="4">
                  <c:v>38.9</c:v>
                </c:pt>
                <c:pt idx="5">
                  <c:v>38</c:v>
                </c:pt>
                <c:pt idx="6" formatCode="General">
                  <c:v>41.5</c:v>
                </c:pt>
                <c:pt idx="7" formatCode="General">
                  <c:v>39.200000000000003</c:v>
                </c:pt>
                <c:pt idx="8" formatCode="General">
                  <c:v>39.299999999999997</c:v>
                </c:pt>
                <c:pt idx="9" formatCode="General">
                  <c:v>39.700000000000003</c:v>
                </c:pt>
                <c:pt idx="10" formatCode="General">
                  <c:v>38.299999999999997</c:v>
                </c:pt>
                <c:pt idx="11" formatCode="General">
                  <c:v>39.9</c:v>
                </c:pt>
                <c:pt idx="12" formatCode="General">
                  <c:v>42.6</c:v>
                </c:pt>
                <c:pt idx="13" formatCode="General">
                  <c:v>36.700000000000003</c:v>
                </c:pt>
                <c:pt idx="14" formatCode="General">
                  <c:v>43.5</c:v>
                </c:pt>
                <c:pt idx="15" formatCode="General">
                  <c:v>46.3</c:v>
                </c:pt>
                <c:pt idx="16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39-4248-A58D-0CE4E7CF6487}"/>
            </c:ext>
          </c:extLst>
        </c:ser>
        <c:ser>
          <c:idx val="13"/>
          <c:order val="5"/>
          <c:tx>
            <c:strRef>
              <c:f>'Siart 3.03'!$A$37</c:f>
              <c:strCache>
                <c:ptCount val="1"/>
                <c:pt idx="0">
                  <c:v>Eraill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'Siart 3.03'!$B$30:$R$30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'Siart 3.03'!$B$37:$R$37</c:f>
              <c:numCache>
                <c:formatCode>0.0</c:formatCode>
                <c:ptCount val="17"/>
                <c:pt idx="0">
                  <c:v>177.20000000000005</c:v>
                </c:pt>
                <c:pt idx="1">
                  <c:v>190.29999999999995</c:v>
                </c:pt>
                <c:pt idx="2">
                  <c:v>190</c:v>
                </c:pt>
                <c:pt idx="3">
                  <c:v>190.5</c:v>
                </c:pt>
                <c:pt idx="4">
                  <c:v>185.5</c:v>
                </c:pt>
                <c:pt idx="5">
                  <c:v>182.79999999999995</c:v>
                </c:pt>
                <c:pt idx="6">
                  <c:v>191.20000000000005</c:v>
                </c:pt>
                <c:pt idx="7">
                  <c:v>197.09999999999991</c:v>
                </c:pt>
                <c:pt idx="8">
                  <c:v>183.10000000000014</c:v>
                </c:pt>
                <c:pt idx="9">
                  <c:v>184.59999999999991</c:v>
                </c:pt>
                <c:pt idx="10">
                  <c:v>165.90000000000009</c:v>
                </c:pt>
                <c:pt idx="11">
                  <c:v>169.89999999999998</c:v>
                </c:pt>
                <c:pt idx="12">
                  <c:v>167.5</c:v>
                </c:pt>
                <c:pt idx="13">
                  <c:v>165.69999999999993</c:v>
                </c:pt>
                <c:pt idx="14">
                  <c:v>174.50000000000023</c:v>
                </c:pt>
                <c:pt idx="15">
                  <c:v>176.40000000000009</c:v>
                </c:pt>
                <c:pt idx="16">
                  <c:v>177.89999999999998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39-4248-A58D-0CE4E7CF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00160"/>
        <c:axId val="225101696"/>
      </c:lineChart>
      <c:catAx>
        <c:axId val="2251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101696"/>
        <c:crosses val="autoZero"/>
        <c:auto val="1"/>
        <c:lblAlgn val="ctr"/>
        <c:lblOffset val="100"/>
        <c:noMultiLvlLbl val="0"/>
      </c:catAx>
      <c:valAx>
        <c:axId val="22510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Cyfradd</a:t>
                </a:r>
                <a:r>
                  <a:rPr lang="en-GB" baseline="0"/>
                  <a:t> fesul 100,000 o'r boblogaeth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0.124213055476475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100160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2470209548755269"/>
          <c:w val="1"/>
          <c:h val="0.1752979045124473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'Siart 3.04'!$B$24</c:f>
              <c:strCache>
                <c:ptCount val="1"/>
                <c:pt idx="0">
                  <c:v>Pum mlynedd</c:v>
                </c:pt>
              </c:strCache>
            </c:strRef>
          </c:tx>
          <c:marker>
            <c:symbol val="none"/>
          </c:marker>
          <c:cat>
            <c:strRef>
              <c:f>'Siart 3.04'!$A$25:$A$42</c:f>
              <c:strCache>
                <c:ptCount val="18"/>
                <c:pt idx="0">
                  <c:v>1995-1999</c:v>
                </c:pt>
                <c:pt idx="1">
                  <c:v>1996-2000</c:v>
                </c:pt>
                <c:pt idx="2">
                  <c:v>1997-2001</c:v>
                </c:pt>
                <c:pt idx="3">
                  <c:v>1998-2002</c:v>
                </c:pt>
                <c:pt idx="4">
                  <c:v>1999-2003</c:v>
                </c:pt>
                <c:pt idx="5">
                  <c:v>2000-2004</c:v>
                </c:pt>
                <c:pt idx="6">
                  <c:v>2001-2005</c:v>
                </c:pt>
                <c:pt idx="7">
                  <c:v>2002-2006</c:v>
                </c:pt>
                <c:pt idx="8">
                  <c:v>2003-2007</c:v>
                </c:pt>
                <c:pt idx="9">
                  <c:v>2004-2008</c:v>
                </c:pt>
                <c:pt idx="10">
                  <c:v>2005-2009</c:v>
                </c:pt>
                <c:pt idx="11">
                  <c:v>2006-2010</c:v>
                </c:pt>
                <c:pt idx="12">
                  <c:v>2007-2011</c:v>
                </c:pt>
                <c:pt idx="13">
                  <c:v>2008-2012</c:v>
                </c:pt>
                <c:pt idx="14">
                  <c:v>2009-2013</c:v>
                </c:pt>
                <c:pt idx="15">
                  <c:v>2010-2014</c:v>
                </c:pt>
                <c:pt idx="16">
                  <c:v>2011-2015</c:v>
                </c:pt>
                <c:pt idx="17">
                  <c:v>2012-2016</c:v>
                </c:pt>
              </c:strCache>
            </c:strRef>
          </c:cat>
          <c:val>
            <c:numRef>
              <c:f>'Siart 3.04'!$B$25:$B$42</c:f>
              <c:numCache>
                <c:formatCode>_-* #,##0.0_-;\-* #,##0.0_-;_-* "-"??_-;_-@_-</c:formatCode>
                <c:ptCount val="18"/>
                <c:pt idx="0">
                  <c:v>44.6</c:v>
                </c:pt>
                <c:pt idx="1">
                  <c:v>45.4</c:v>
                </c:pt>
                <c:pt idx="2">
                  <c:v>46.4</c:v>
                </c:pt>
                <c:pt idx="3">
                  <c:v>47.7</c:v>
                </c:pt>
                <c:pt idx="4">
                  <c:v>48.9</c:v>
                </c:pt>
                <c:pt idx="5">
                  <c:v>49.8</c:v>
                </c:pt>
                <c:pt idx="6">
                  <c:v>50.7</c:v>
                </c:pt>
                <c:pt idx="7">
                  <c:v>51.7</c:v>
                </c:pt>
                <c:pt idx="8">
                  <c:v>52.5</c:v>
                </c:pt>
                <c:pt idx="9">
                  <c:v>53.2</c:v>
                </c:pt>
                <c:pt idx="10">
                  <c:v>53.8</c:v>
                </c:pt>
                <c:pt idx="11">
                  <c:v>54.7</c:v>
                </c:pt>
                <c:pt idx="12">
                  <c:v>55.2</c:v>
                </c:pt>
                <c:pt idx="13">
                  <c:v>55.7</c:v>
                </c:pt>
                <c:pt idx="14">
                  <c:v>56.2</c:v>
                </c:pt>
                <c:pt idx="15">
                  <c:v>57.3</c:v>
                </c:pt>
                <c:pt idx="16">
                  <c:v>57.9</c:v>
                </c:pt>
                <c:pt idx="17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B-4AB3-91A9-F32BE85C8B9B}"/>
            </c:ext>
          </c:extLst>
        </c:ser>
        <c:ser>
          <c:idx val="1"/>
          <c:order val="1"/>
          <c:tx>
            <c:strRef>
              <c:f>'Siart 3.04'!$C$24</c:f>
              <c:strCache>
                <c:ptCount val="1"/>
                <c:pt idx="0">
                  <c:v>Un flwyddyn</c:v>
                </c:pt>
              </c:strCache>
            </c:strRef>
          </c:tx>
          <c:marker>
            <c:symbol val="none"/>
          </c:marker>
          <c:cat>
            <c:strRef>
              <c:f>'Siart 3.04'!$A$25:$A$42</c:f>
              <c:strCache>
                <c:ptCount val="18"/>
                <c:pt idx="0">
                  <c:v>1995-1999</c:v>
                </c:pt>
                <c:pt idx="1">
                  <c:v>1996-2000</c:v>
                </c:pt>
                <c:pt idx="2">
                  <c:v>1997-2001</c:v>
                </c:pt>
                <c:pt idx="3">
                  <c:v>1998-2002</c:v>
                </c:pt>
                <c:pt idx="4">
                  <c:v>1999-2003</c:v>
                </c:pt>
                <c:pt idx="5">
                  <c:v>2000-2004</c:v>
                </c:pt>
                <c:pt idx="6">
                  <c:v>2001-2005</c:v>
                </c:pt>
                <c:pt idx="7">
                  <c:v>2002-2006</c:v>
                </c:pt>
                <c:pt idx="8">
                  <c:v>2003-2007</c:v>
                </c:pt>
                <c:pt idx="9">
                  <c:v>2004-2008</c:v>
                </c:pt>
                <c:pt idx="10">
                  <c:v>2005-2009</c:v>
                </c:pt>
                <c:pt idx="11">
                  <c:v>2006-2010</c:v>
                </c:pt>
                <c:pt idx="12">
                  <c:v>2007-2011</c:v>
                </c:pt>
                <c:pt idx="13">
                  <c:v>2008-2012</c:v>
                </c:pt>
                <c:pt idx="14">
                  <c:v>2009-2013</c:v>
                </c:pt>
                <c:pt idx="15">
                  <c:v>2010-2014</c:v>
                </c:pt>
                <c:pt idx="16">
                  <c:v>2011-2015</c:v>
                </c:pt>
                <c:pt idx="17">
                  <c:v>2012-2016</c:v>
                </c:pt>
              </c:strCache>
            </c:strRef>
          </c:cat>
          <c:val>
            <c:numRef>
              <c:f>'Siart 3.04'!$C$25:$C$42</c:f>
              <c:numCache>
                <c:formatCode>_-* #,##0.0_-;\-* #,##0.0_-;_-* "-"??_-;_-@_-</c:formatCode>
                <c:ptCount val="18"/>
                <c:pt idx="0">
                  <c:v>61.1</c:v>
                </c:pt>
                <c:pt idx="1">
                  <c:v>62.1</c:v>
                </c:pt>
                <c:pt idx="2">
                  <c:v>63</c:v>
                </c:pt>
                <c:pt idx="3">
                  <c:v>64</c:v>
                </c:pt>
                <c:pt idx="4">
                  <c:v>65.099999999999994</c:v>
                </c:pt>
                <c:pt idx="5">
                  <c:v>66</c:v>
                </c:pt>
                <c:pt idx="6">
                  <c:v>66.900000000000006</c:v>
                </c:pt>
                <c:pt idx="7">
                  <c:v>67.5</c:v>
                </c:pt>
                <c:pt idx="8">
                  <c:v>68.2</c:v>
                </c:pt>
                <c:pt idx="9">
                  <c:v>68.8</c:v>
                </c:pt>
                <c:pt idx="10">
                  <c:v>69.5</c:v>
                </c:pt>
                <c:pt idx="11">
                  <c:v>70.2</c:v>
                </c:pt>
                <c:pt idx="12">
                  <c:v>70.900000000000006</c:v>
                </c:pt>
                <c:pt idx="13">
                  <c:v>71.400000000000006</c:v>
                </c:pt>
                <c:pt idx="14">
                  <c:v>72</c:v>
                </c:pt>
                <c:pt idx="15">
                  <c:v>72.8</c:v>
                </c:pt>
                <c:pt idx="16">
                  <c:v>73.3</c:v>
                </c:pt>
                <c:pt idx="17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B-4AB3-91A9-F32BE85C8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53824"/>
        <c:axId val="225855360"/>
      </c:lineChart>
      <c:catAx>
        <c:axId val="22585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5855360"/>
        <c:crosses val="autoZero"/>
        <c:auto val="1"/>
        <c:lblAlgn val="ctr"/>
        <c:lblOffset val="100"/>
        <c:noMultiLvlLbl val="0"/>
      </c:catAx>
      <c:valAx>
        <c:axId val="225855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25853824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'Siart 3.05'!$B$21</c:f>
              <c:strCache>
                <c:ptCount val="1"/>
                <c:pt idx="0">
                  <c:v>Canran</c:v>
                </c:pt>
              </c:strCache>
            </c:strRef>
          </c:tx>
          <c:marker>
            <c:symbol val="none"/>
          </c:marker>
          <c:cat>
            <c:numRef>
              <c:f>'Siart 3.05'!$A$22:$A$34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'Siart 3.05'!$B$22:$B$34</c:f>
              <c:numCache>
                <c:formatCode>_-* #,##0.0_-;\-* #,##0.0_-;_-* "-"??_-;_-@_-</c:formatCode>
                <c:ptCount val="13"/>
                <c:pt idx="0">
                  <c:v>5.4777189999999996</c:v>
                </c:pt>
                <c:pt idx="1">
                  <c:v>5.8022460000000002</c:v>
                </c:pt>
                <c:pt idx="2">
                  <c:v>5.6678949999999997</c:v>
                </c:pt>
                <c:pt idx="3">
                  <c:v>5.4279029999999997</c:v>
                </c:pt>
                <c:pt idx="4">
                  <c:v>5.7635019999999999</c:v>
                </c:pt>
                <c:pt idx="5">
                  <c:v>5.5201029999999998</c:v>
                </c:pt>
                <c:pt idx="6">
                  <c:v>5.4107810000000001</c:v>
                </c:pt>
                <c:pt idx="7">
                  <c:v>5.4342110000000003</c:v>
                </c:pt>
                <c:pt idx="8">
                  <c:v>5.3379700000000003</c:v>
                </c:pt>
                <c:pt idx="9">
                  <c:v>5.1081450000000004</c:v>
                </c:pt>
                <c:pt idx="10">
                  <c:v>5.1471270000000002</c:v>
                </c:pt>
                <c:pt idx="11">
                  <c:v>5.3506460000000002</c:v>
                </c:pt>
                <c:pt idx="12">
                  <c:v>5.6218110000000001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C2-4B6C-8551-F4426B9E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310784"/>
        <c:axId val="226328960"/>
      </c:lineChart>
      <c:catAx>
        <c:axId val="2263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328960"/>
        <c:crosses val="autoZero"/>
        <c:auto val="1"/>
        <c:lblAlgn val="ctr"/>
        <c:lblOffset val="100"/>
        <c:noMultiLvlLbl val="0"/>
      </c:catAx>
      <c:valAx>
        <c:axId val="226328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000"/>
                  <a:t>Canran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26310784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'Siart 3.06'!$B$20</c:f>
              <c:strCache>
                <c:ptCount val="1"/>
                <c:pt idx="0">
                  <c:v>Ysmygu o leiaf unwaith yr wythnos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8"/>
            <c:marker>
              <c:symbol val="diamond"/>
              <c:size val="8"/>
              <c:spPr>
                <a:solidFill>
                  <a:schemeClr val="tx1"/>
                </a:solidFill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7F1-4574-95AE-93474687EF6E}"/>
              </c:ext>
            </c:extLst>
          </c:dPt>
          <c:cat>
            <c:strRef>
              <c:f>'Siart 3.06'!$A$21:$A$29</c:f>
              <c:strCache>
                <c:ptCount val="9"/>
                <c:pt idx="0">
                  <c:v>1986</c:v>
                </c:pt>
                <c:pt idx="1">
                  <c:v>1990</c:v>
                </c:pt>
                <c:pt idx="2">
                  <c:v>1994</c:v>
                </c:pt>
                <c:pt idx="3">
                  <c:v>1998</c:v>
                </c:pt>
                <c:pt idx="4">
                  <c:v>2002</c:v>
                </c:pt>
                <c:pt idx="5">
                  <c:v>2006</c:v>
                </c:pt>
                <c:pt idx="6">
                  <c:v>2010</c:v>
                </c:pt>
                <c:pt idx="7">
                  <c:v>2014</c:v>
                </c:pt>
                <c:pt idx="8">
                  <c:v>2018*</c:v>
                </c:pt>
              </c:strCache>
            </c:strRef>
          </c:cat>
          <c:val>
            <c:numRef>
              <c:f>'Siart 3.06'!$B$21:$B$29</c:f>
              <c:numCache>
                <c:formatCode>0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6</c:v>
                </c:pt>
                <c:pt idx="7">
                  <c:v>3</c:v>
                </c:pt>
                <c:pt idx="8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1-4574-95AE-93474687EF6E}"/>
            </c:ext>
          </c:extLst>
        </c:ser>
        <c:ser>
          <c:idx val="0"/>
          <c:order val="1"/>
          <c:tx>
            <c:strRef>
              <c:f>'Siart 3.06'!$C$20</c:f>
              <c:strCache>
                <c:ptCount val="1"/>
                <c:pt idx="0">
                  <c:v>Yfed o leiaf yn wythnosol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8"/>
            <c:marker>
              <c:symbol val="diamond"/>
              <c:size val="8"/>
              <c:spPr>
                <a:solidFill>
                  <a:schemeClr val="accent2"/>
                </a:solidFill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F7F1-4574-95AE-93474687EF6E}"/>
              </c:ext>
            </c:extLst>
          </c:dPt>
          <c:cat>
            <c:strRef>
              <c:f>'Siart 3.06'!$A$21:$A$29</c:f>
              <c:strCache>
                <c:ptCount val="9"/>
                <c:pt idx="0">
                  <c:v>1986</c:v>
                </c:pt>
                <c:pt idx="1">
                  <c:v>1990</c:v>
                </c:pt>
                <c:pt idx="2">
                  <c:v>1994</c:v>
                </c:pt>
                <c:pt idx="3">
                  <c:v>1998</c:v>
                </c:pt>
                <c:pt idx="4">
                  <c:v>2002</c:v>
                </c:pt>
                <c:pt idx="5">
                  <c:v>2006</c:v>
                </c:pt>
                <c:pt idx="6">
                  <c:v>2010</c:v>
                </c:pt>
                <c:pt idx="7">
                  <c:v>2014</c:v>
                </c:pt>
                <c:pt idx="8">
                  <c:v>2018*</c:v>
                </c:pt>
              </c:strCache>
            </c:strRef>
          </c:cat>
          <c:val>
            <c:numRef>
              <c:f>'Siart 3.06'!$C$21:$C$29</c:f>
              <c:numCache>
                <c:formatCode>0</c:formatCode>
                <c:ptCount val="9"/>
                <c:pt idx="0">
                  <c:v>31</c:v>
                </c:pt>
                <c:pt idx="1">
                  <c:v>25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13</c:v>
                </c:pt>
                <c:pt idx="6">
                  <c:v>17</c:v>
                </c:pt>
                <c:pt idx="7">
                  <c:v>7</c:v>
                </c:pt>
                <c:pt idx="8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1-4574-95AE-93474687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369920"/>
        <c:axId val="226371456"/>
      </c:lineChart>
      <c:catAx>
        <c:axId val="2263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6371456"/>
        <c:crosses val="autoZero"/>
        <c:auto val="1"/>
        <c:lblAlgn val="ctr"/>
        <c:lblOffset val="100"/>
        <c:noMultiLvlLbl val="0"/>
      </c:catAx>
      <c:valAx>
        <c:axId val="226371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000"/>
                  <a:t>Canran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solidFill>
            <a:sysClr val="window" lastClr="FFFFFF"/>
          </a:solidFill>
        </c:spPr>
        <c:crossAx val="226369920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legend>
      <c:legendPos val="b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'Siart 3.07'!$B$19</c:f>
              <c:strCache>
                <c:ptCount val="1"/>
                <c:pt idx="0">
                  <c:v>Canran (wedi'i safoni yn ôl oedran)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3.07'!$A$20:$A$24</c:f>
              <c:strCache>
                <c:ptCount val="5"/>
                <c:pt idx="0">
                  <c:v>Cwintel 1 (mwyaf amddifad)</c:v>
                </c:pt>
                <c:pt idx="1">
                  <c:v>Cwintel 2</c:v>
                </c:pt>
                <c:pt idx="2">
                  <c:v>Cwintel 3</c:v>
                </c:pt>
                <c:pt idx="3">
                  <c:v>Cwintel 4</c:v>
                </c:pt>
                <c:pt idx="4">
                  <c:v>Cwintel 5 (lleiaf amddifad)</c:v>
                </c:pt>
              </c:strCache>
            </c:strRef>
          </c:cat>
          <c:val>
            <c:numRef>
              <c:f>'Siart 3.07'!$B$20:$B$24</c:f>
              <c:numCache>
                <c:formatCode>_-* #,##0_-;\-* #,##0_-;_-* "-"??_-;_-@_-</c:formatCode>
                <c:ptCount val="5"/>
                <c:pt idx="0">
                  <c:v>19.22185347594754</c:v>
                </c:pt>
                <c:pt idx="1">
                  <c:v>20.360264982747669</c:v>
                </c:pt>
                <c:pt idx="2">
                  <c:v>23.90501966141364</c:v>
                </c:pt>
                <c:pt idx="3">
                  <c:v>25.415171468951975</c:v>
                </c:pt>
                <c:pt idx="4">
                  <c:v>29.112339112225687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6-437A-95D7-FD5340628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728192"/>
        <c:axId val="228729984"/>
      </c:barChart>
      <c:catAx>
        <c:axId val="22872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204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29984"/>
        <c:crosses val="autoZero"/>
        <c:auto val="1"/>
        <c:lblAlgn val="ctr"/>
        <c:lblOffset val="100"/>
        <c:noMultiLvlLbl val="0"/>
      </c:catAx>
      <c:valAx>
        <c:axId val="22872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204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 (wedi'i safoni yn ôl oedran)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000204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28192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'Siart 3.08'!$A$22</c:f>
              <c:strCache>
                <c:ptCount val="1"/>
                <c:pt idx="0">
                  <c:v>Boddhad â bywyd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'Siart 3.08'!$B$21:$H$21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'Siart 3.08'!$B$22:$H$22</c:f>
              <c:numCache>
                <c:formatCode>0.0</c:formatCode>
                <c:ptCount val="7"/>
                <c:pt idx="0">
                  <c:v>7.4</c:v>
                </c:pt>
                <c:pt idx="1">
                  <c:v>7.44</c:v>
                </c:pt>
                <c:pt idx="2">
                  <c:v>7.52</c:v>
                </c:pt>
                <c:pt idx="3">
                  <c:v>7.56</c:v>
                </c:pt>
                <c:pt idx="4">
                  <c:v>7.63</c:v>
                </c:pt>
                <c:pt idx="5">
                  <c:v>7.65</c:v>
                </c:pt>
                <c:pt idx="6">
                  <c:v>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A-4A59-9C5B-76A142BBA883}"/>
            </c:ext>
          </c:extLst>
        </c:ser>
        <c:ser>
          <c:idx val="2"/>
          <c:order val="1"/>
          <c:tx>
            <c:strRef>
              <c:f>'Siart 3.08'!$A$23</c:f>
              <c:strCache>
                <c:ptCount val="1"/>
                <c:pt idx="0">
                  <c:v>Gwerthfawr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'Siart 3.08'!$B$21:$H$21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'Siart 3.08'!$B$23:$H$23</c:f>
              <c:numCache>
                <c:formatCode>0.0</c:formatCode>
                <c:ptCount val="7"/>
                <c:pt idx="0">
                  <c:v>7.71</c:v>
                </c:pt>
                <c:pt idx="1">
                  <c:v>7.7</c:v>
                </c:pt>
                <c:pt idx="2">
                  <c:v>7.76</c:v>
                </c:pt>
                <c:pt idx="3">
                  <c:v>7.78</c:v>
                </c:pt>
                <c:pt idx="4">
                  <c:v>7.83</c:v>
                </c:pt>
                <c:pt idx="5">
                  <c:v>7.83</c:v>
                </c:pt>
                <c:pt idx="6">
                  <c:v>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EA-4A59-9C5B-76A142BBA883}"/>
            </c:ext>
          </c:extLst>
        </c:ser>
        <c:ser>
          <c:idx val="3"/>
          <c:order val="2"/>
          <c:tx>
            <c:strRef>
              <c:f>'Siart 3.08'!$A$24</c:f>
              <c:strCache>
                <c:ptCount val="1"/>
                <c:pt idx="0">
                  <c:v>Hapus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'Siart 3.08'!$B$21:$H$21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'Siart 3.08'!$B$24:$H$24</c:f>
              <c:numCache>
                <c:formatCode>0.0</c:formatCode>
                <c:ptCount val="7"/>
                <c:pt idx="0">
                  <c:v>7.31</c:v>
                </c:pt>
                <c:pt idx="1">
                  <c:v>7.31</c:v>
                </c:pt>
                <c:pt idx="2">
                  <c:v>7.4</c:v>
                </c:pt>
                <c:pt idx="3">
                  <c:v>7.45</c:v>
                </c:pt>
                <c:pt idx="4">
                  <c:v>7.44</c:v>
                </c:pt>
                <c:pt idx="5">
                  <c:v>7.48</c:v>
                </c:pt>
                <c:pt idx="6">
                  <c:v>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EA-4A59-9C5B-76A142BBA883}"/>
            </c:ext>
          </c:extLst>
        </c:ser>
        <c:ser>
          <c:idx val="4"/>
          <c:order val="3"/>
          <c:tx>
            <c:strRef>
              <c:f>'Siart 3.08'!$A$25</c:f>
              <c:strCache>
                <c:ptCount val="1"/>
                <c:pt idx="0">
                  <c:v>Pryderus</c:v>
                </c:pt>
              </c:strCache>
            </c:strRef>
          </c:tx>
          <c:marker>
            <c:symbol val="none"/>
          </c:marker>
          <c:cat>
            <c:numRef>
              <c:f>'Siart 3.08'!$B$21:$H$21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'Siart 3.08'!$B$25:$H$25</c:f>
              <c:numCache>
                <c:formatCode>0.0</c:formatCode>
                <c:ptCount val="7"/>
                <c:pt idx="0">
                  <c:v>3.11</c:v>
                </c:pt>
                <c:pt idx="1">
                  <c:v>3.02</c:v>
                </c:pt>
                <c:pt idx="2">
                  <c:v>2.97</c:v>
                </c:pt>
                <c:pt idx="3">
                  <c:v>2.93</c:v>
                </c:pt>
                <c:pt idx="4">
                  <c:v>2.92</c:v>
                </c:pt>
                <c:pt idx="5">
                  <c:v>2.96</c:v>
                </c:pt>
                <c:pt idx="6">
                  <c:v>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A-46BD-ABF8-A3EBBCB44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54176"/>
        <c:axId val="228755712"/>
      </c:lineChart>
      <c:catAx>
        <c:axId val="22875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000204"/>
            </a:solidFill>
          </a:ln>
        </c:spPr>
        <c:crossAx val="228755712"/>
        <c:crosses val="autoZero"/>
        <c:auto val="1"/>
        <c:lblAlgn val="ctr"/>
        <c:lblOffset val="100"/>
        <c:noMultiLvlLbl val="0"/>
      </c:catAx>
      <c:valAx>
        <c:axId val="228755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Sgôr cymedrig (0-10)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28754176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8796586339646E-2"/>
          <c:y val="4.4853450925653647E-2"/>
          <c:w val="0.92273863868996187"/>
          <c:h val="0.7503587778483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'Siart 3.09'!$B$25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3.09'!$A$26:$A$31</c:f>
              <c:strCache>
                <c:ptCount val="6"/>
                <c:pt idx="0">
                  <c:v>Holl dai landlordiaid 
cymdeithasol</c:v>
                </c:pt>
                <c:pt idx="1">
                  <c:v>Awdurdodau lleol</c:v>
                </c:pt>
                <c:pt idx="2">
                  <c:v>Landlordiaid Cymdeithasol 
Cofrestredig</c:v>
                </c:pt>
                <c:pt idx="3">
                  <c:v>Perchen-feddiannydd</c:v>
                </c:pt>
                <c:pt idx="4">
                  <c:v>Rhentu'n breifat</c:v>
                </c:pt>
                <c:pt idx="5">
                  <c:v>Pob deiliadaeth</c:v>
                </c:pt>
              </c:strCache>
            </c:strRef>
          </c:cat>
          <c:val>
            <c:numRef>
              <c:f>'Siart 3.09'!$B$26:$B$31</c:f>
              <c:numCache>
                <c:formatCode>_-* #,##0_-;\-* #,##0_-;_-* "-"??_-;_-@_-</c:formatCode>
                <c:ptCount val="6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E15-9BEF-655C9C039426}"/>
            </c:ext>
          </c:extLst>
        </c:ser>
        <c:ser>
          <c:idx val="1"/>
          <c:order val="1"/>
          <c:tx>
            <c:strRef>
              <c:f>'Siart 3.09'!$C$25</c:f>
              <c:strCache>
                <c:ptCount val="1"/>
                <c:pt idx="0">
                  <c:v>2017-18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3.09'!$A$26:$A$31</c:f>
              <c:strCache>
                <c:ptCount val="6"/>
                <c:pt idx="0">
                  <c:v>Holl dai landlordiaid 
cymdeithasol</c:v>
                </c:pt>
                <c:pt idx="1">
                  <c:v>Awdurdodau lleol</c:v>
                </c:pt>
                <c:pt idx="2">
                  <c:v>Landlordiaid Cymdeithasol 
Cofrestredig</c:v>
                </c:pt>
                <c:pt idx="3">
                  <c:v>Perchen-feddiannydd</c:v>
                </c:pt>
                <c:pt idx="4">
                  <c:v>Rhentu'n breifat</c:v>
                </c:pt>
                <c:pt idx="5">
                  <c:v>Pob deiliadaeth</c:v>
                </c:pt>
              </c:strCache>
            </c:strRef>
          </c:cat>
          <c:val>
            <c:numRef>
              <c:f>'Siart 3.09'!$C$26:$C$31</c:f>
              <c:numCache>
                <c:formatCode>_-* #,##0_-;\-* #,##0_-;_-* "-"??_-;_-@_-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34</c:v>
                </c:pt>
                <c:pt idx="3">
                  <c:v>14.000000000000002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E15-9BEF-655C9C03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06880"/>
        <c:axId val="228908416"/>
      </c:barChart>
      <c:catAx>
        <c:axId val="22890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8908416"/>
        <c:crosses val="autoZero"/>
        <c:auto val="1"/>
        <c:lblAlgn val="ctr"/>
        <c:lblOffset val="100"/>
        <c:noMultiLvlLbl val="0"/>
      </c:catAx>
      <c:valAx>
        <c:axId val="228908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y-GB"/>
                  <a:t>Canran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28906880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51059732843276029"/>
          <c:y val="0.91301004725148427"/>
          <c:w val="0.15292857565416226"/>
          <c:h val="6.4359135039455437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9B-4D18-919A-55A12C657C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9B-4D18-919A-55A12C657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3.10'!$A$22:$A$33</c:f>
              <c:strCache>
                <c:ptCount val="12"/>
                <c:pt idx="0">
                  <c:v>Blwyddyn 7</c:v>
                </c:pt>
                <c:pt idx="1">
                  <c:v>Blwyddyn 8</c:v>
                </c:pt>
                <c:pt idx="2">
                  <c:v>Blwyddyn 9</c:v>
                </c:pt>
                <c:pt idx="3">
                  <c:v>Blwyddyn 10</c:v>
                </c:pt>
                <c:pt idx="4">
                  <c:v>Blwyddyn 11</c:v>
                </c:pt>
                <c:pt idx="7">
                  <c:v>Bechgyn</c:v>
                </c:pt>
                <c:pt idx="8">
                  <c:v>Merched</c:v>
                </c:pt>
                <c:pt idx="11">
                  <c:v>Cyffredinol</c:v>
                </c:pt>
              </c:strCache>
            </c:strRef>
          </c:cat>
          <c:val>
            <c:numRef>
              <c:f>'Siart 3.10'!$B$22:$B$33</c:f>
              <c:numCache>
                <c:formatCode>General</c:formatCode>
                <c:ptCount val="12"/>
                <c:pt idx="0">
                  <c:v>12</c:v>
                </c:pt>
                <c:pt idx="1">
                  <c:v>17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6">
                  <c:v>0</c:v>
                </c:pt>
                <c:pt idx="7">
                  <c:v>15</c:v>
                </c:pt>
                <c:pt idx="8">
                  <c:v>20</c:v>
                </c:pt>
                <c:pt idx="10">
                  <c:v>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F-4126-973A-109CB494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50784"/>
        <c:axId val="228952320"/>
      </c:barChart>
      <c:catAx>
        <c:axId val="228950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8952320"/>
        <c:crosses val="autoZero"/>
        <c:auto val="1"/>
        <c:lblAlgn val="ctr"/>
        <c:lblOffset val="100"/>
        <c:noMultiLvlLbl val="0"/>
      </c:catAx>
      <c:valAx>
        <c:axId val="2289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950784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4958496445034"/>
          <c:y val="5.1400554097404488E-2"/>
          <c:w val="0.84559486774928183"/>
          <c:h val="0.75408314701403067"/>
        </c:manualLayout>
      </c:layout>
      <c:lineChart>
        <c:grouping val="standard"/>
        <c:varyColors val="0"/>
        <c:ser>
          <c:idx val="0"/>
          <c:order val="0"/>
          <c:tx>
            <c:strRef>
              <c:f>'Siart 1.03'!$C$23</c:f>
              <c:strCache>
                <c:ptCount val="1"/>
                <c:pt idx="0">
                  <c:v>Cymru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'Siart 1.03'!$A$24:$A$268</c:f>
              <c:numCache>
                <c:formatCode>General</c:formatCode>
                <c:ptCount val="245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2001</c:v>
                </c:pt>
                <c:pt idx="23">
                  <c:v>2001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2002</c:v>
                </c:pt>
                <c:pt idx="35">
                  <c:v>2002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2003</c:v>
                </c:pt>
                <c:pt idx="47">
                  <c:v>2003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2004</c:v>
                </c:pt>
                <c:pt idx="59">
                  <c:v>2004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2005</c:v>
                </c:pt>
                <c:pt idx="71">
                  <c:v>2005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2006</c:v>
                </c:pt>
                <c:pt idx="83">
                  <c:v>2006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2007</c:v>
                </c:pt>
                <c:pt idx="95">
                  <c:v>2007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2008</c:v>
                </c:pt>
                <c:pt idx="107">
                  <c:v>2008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2009</c:v>
                </c:pt>
                <c:pt idx="119">
                  <c:v>2009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2011</c:v>
                </c:pt>
                <c:pt idx="143">
                  <c:v>2011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2012</c:v>
                </c:pt>
                <c:pt idx="155">
                  <c:v>2012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2013</c:v>
                </c:pt>
                <c:pt idx="167">
                  <c:v>2013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2014</c:v>
                </c:pt>
                <c:pt idx="179">
                  <c:v>2014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2015</c:v>
                </c:pt>
                <c:pt idx="191">
                  <c:v>2015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2016</c:v>
                </c:pt>
                <c:pt idx="203">
                  <c:v>2016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2017</c:v>
                </c:pt>
                <c:pt idx="215">
                  <c:v>2017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2018</c:v>
                </c:pt>
                <c:pt idx="227">
                  <c:v>2018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2019</c:v>
                </c:pt>
                <c:pt idx="239">
                  <c:v>2019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</c:numCache>
            </c:numRef>
          </c:cat>
          <c:val>
            <c:numRef>
              <c:f>'Siart 1.03'!$C$24:$C$268</c:f>
              <c:numCache>
                <c:formatCode>0.0</c:formatCode>
                <c:ptCount val="245"/>
                <c:pt idx="0">
                  <c:v>66.574912723023516</c:v>
                </c:pt>
                <c:pt idx="1">
                  <c:v>66.423800604304546</c:v>
                </c:pt>
                <c:pt idx="2">
                  <c:v>66.566082703107071</c:v>
                </c:pt>
                <c:pt idx="3">
                  <c:v>66.283997540893594</c:v>
                </c:pt>
                <c:pt idx="4">
                  <c:v>66.307635720222109</c:v>
                </c:pt>
                <c:pt idx="5">
                  <c:v>66.30755581461456</c:v>
                </c:pt>
                <c:pt idx="6">
                  <c:v>66.594273141756389</c:v>
                </c:pt>
                <c:pt idx="7">
                  <c:v>66.802655451647354</c:v>
                </c:pt>
                <c:pt idx="8">
                  <c:v>67.283387802970395</c:v>
                </c:pt>
                <c:pt idx="9">
                  <c:v>66.910542834644218</c:v>
                </c:pt>
                <c:pt idx="10">
                  <c:v>66.827403128258425</c:v>
                </c:pt>
                <c:pt idx="11">
                  <c:v>67.088578465843824</c:v>
                </c:pt>
                <c:pt idx="12">
                  <c:v>66.866659599426626</c:v>
                </c:pt>
                <c:pt idx="13">
                  <c:v>67.386963639012492</c:v>
                </c:pt>
                <c:pt idx="14">
                  <c:v>67.569469195962512</c:v>
                </c:pt>
                <c:pt idx="15">
                  <c:v>67.544734284414588</c:v>
                </c:pt>
                <c:pt idx="16">
                  <c:v>67.603485319334567</c:v>
                </c:pt>
                <c:pt idx="17">
                  <c:v>67.630953922539334</c:v>
                </c:pt>
                <c:pt idx="18">
                  <c:v>67.322053811194124</c:v>
                </c:pt>
                <c:pt idx="19">
                  <c:v>66.953908242549545</c:v>
                </c:pt>
                <c:pt idx="20">
                  <c:v>67.048328496429107</c:v>
                </c:pt>
                <c:pt idx="21">
                  <c:v>67.379215825107366</c:v>
                </c:pt>
                <c:pt idx="22">
                  <c:v>67.126854946992111</c:v>
                </c:pt>
                <c:pt idx="23">
                  <c:v>66.786675035630481</c:v>
                </c:pt>
                <c:pt idx="24">
                  <c:v>67.135904114045843</c:v>
                </c:pt>
                <c:pt idx="25">
                  <c:v>66.840766546557916</c:v>
                </c:pt>
                <c:pt idx="26">
                  <c:v>66.612402641162817</c:v>
                </c:pt>
                <c:pt idx="27">
                  <c:v>66.347827413420902</c:v>
                </c:pt>
                <c:pt idx="28">
                  <c:v>66.405625277968682</c:v>
                </c:pt>
                <c:pt idx="29">
                  <c:v>66.762663349694137</c:v>
                </c:pt>
                <c:pt idx="30">
                  <c:v>66.349249778283507</c:v>
                </c:pt>
                <c:pt idx="31">
                  <c:v>67.037736850266953</c:v>
                </c:pt>
                <c:pt idx="32">
                  <c:v>67.076071230762864</c:v>
                </c:pt>
                <c:pt idx="33">
                  <c:v>66.54680781226341</c:v>
                </c:pt>
                <c:pt idx="34">
                  <c:v>66.607027852460831</c:v>
                </c:pt>
                <c:pt idx="35">
                  <c:v>66.631415681276934</c:v>
                </c:pt>
                <c:pt idx="36">
                  <c:v>66.397309943477268</c:v>
                </c:pt>
                <c:pt idx="37">
                  <c:v>66.722716827839392</c:v>
                </c:pt>
                <c:pt idx="38">
                  <c:v>66.736560326865018</c:v>
                </c:pt>
                <c:pt idx="39">
                  <c:v>67.203832848269471</c:v>
                </c:pt>
                <c:pt idx="40">
                  <c:v>67.378424203570731</c:v>
                </c:pt>
                <c:pt idx="41">
                  <c:v>67.645788027860775</c:v>
                </c:pt>
                <c:pt idx="42">
                  <c:v>67.879779727096732</c:v>
                </c:pt>
                <c:pt idx="43">
                  <c:v>68.063233476240711</c:v>
                </c:pt>
                <c:pt idx="44">
                  <c:v>68.440057882842282</c:v>
                </c:pt>
                <c:pt idx="45">
                  <c:v>69.315654900306868</c:v>
                </c:pt>
                <c:pt idx="46">
                  <c:v>69.271364547659601</c:v>
                </c:pt>
                <c:pt idx="47">
                  <c:v>69.495843001889043</c:v>
                </c:pt>
                <c:pt idx="48">
                  <c:v>69.778239477398571</c:v>
                </c:pt>
                <c:pt idx="49">
                  <c:v>70.139769398648355</c:v>
                </c:pt>
                <c:pt idx="50">
                  <c:v>70.856893929834527</c:v>
                </c:pt>
                <c:pt idx="51">
                  <c:v>70.832838868521947</c:v>
                </c:pt>
                <c:pt idx="52">
                  <c:v>70.603713884124289</c:v>
                </c:pt>
                <c:pt idx="53">
                  <c:v>70.910974830189716</c:v>
                </c:pt>
                <c:pt idx="54">
                  <c:v>70.714902488549825</c:v>
                </c:pt>
                <c:pt idx="55">
                  <c:v>70.686725200358495</c:v>
                </c:pt>
                <c:pt idx="56">
                  <c:v>70.58395702247698</c:v>
                </c:pt>
                <c:pt idx="57">
                  <c:v>70.12575129079184</c:v>
                </c:pt>
                <c:pt idx="58">
                  <c:v>69.992828733545821</c:v>
                </c:pt>
                <c:pt idx="59">
                  <c:v>70.049273850801441</c:v>
                </c:pt>
                <c:pt idx="60">
                  <c:v>70.772196253574492</c:v>
                </c:pt>
                <c:pt idx="61">
                  <c:v>70.409554195408177</c:v>
                </c:pt>
                <c:pt idx="62">
                  <c:v>70.972663940514835</c:v>
                </c:pt>
                <c:pt idx="63">
                  <c:v>70.62169391259394</c:v>
                </c:pt>
                <c:pt idx="64">
                  <c:v>69.89898661260878</c:v>
                </c:pt>
                <c:pt idx="65">
                  <c:v>69.249352853870718</c:v>
                </c:pt>
                <c:pt idx="66">
                  <c:v>69.282191525048773</c:v>
                </c:pt>
                <c:pt idx="67">
                  <c:v>70.071164675659318</c:v>
                </c:pt>
                <c:pt idx="68">
                  <c:v>70.373997091150457</c:v>
                </c:pt>
                <c:pt idx="69">
                  <c:v>70.364820292184589</c:v>
                </c:pt>
                <c:pt idx="70">
                  <c:v>70.03468800866537</c:v>
                </c:pt>
                <c:pt idx="71">
                  <c:v>70.42985095991294</c:v>
                </c:pt>
                <c:pt idx="72">
                  <c:v>69.8906830134583</c:v>
                </c:pt>
                <c:pt idx="73">
                  <c:v>69.530572872837737</c:v>
                </c:pt>
                <c:pt idx="74">
                  <c:v>69.348809091462471</c:v>
                </c:pt>
                <c:pt idx="75">
                  <c:v>69.164447325987808</c:v>
                </c:pt>
                <c:pt idx="76">
                  <c:v>69.605025225513515</c:v>
                </c:pt>
                <c:pt idx="77">
                  <c:v>69.907690834010381</c:v>
                </c:pt>
                <c:pt idx="78">
                  <c:v>70.179408111773725</c:v>
                </c:pt>
                <c:pt idx="79">
                  <c:v>70.094053838602406</c:v>
                </c:pt>
                <c:pt idx="80">
                  <c:v>69.835791489525107</c:v>
                </c:pt>
                <c:pt idx="81">
                  <c:v>69.893768983390416</c:v>
                </c:pt>
                <c:pt idx="82">
                  <c:v>69.722975992484024</c:v>
                </c:pt>
                <c:pt idx="83">
                  <c:v>69.163541584699303</c:v>
                </c:pt>
                <c:pt idx="84">
                  <c:v>69.67802346446706</c:v>
                </c:pt>
                <c:pt idx="85">
                  <c:v>69.749188522288009</c:v>
                </c:pt>
                <c:pt idx="86">
                  <c:v>69.388001970626902</c:v>
                </c:pt>
                <c:pt idx="87">
                  <c:v>69.290535234248622</c:v>
                </c:pt>
                <c:pt idx="88">
                  <c:v>69.783410262294211</c:v>
                </c:pt>
                <c:pt idx="89">
                  <c:v>70.406634723759382</c:v>
                </c:pt>
                <c:pt idx="90">
                  <c:v>70.468836574051636</c:v>
                </c:pt>
                <c:pt idx="91">
                  <c:v>70.102875417638174</c:v>
                </c:pt>
                <c:pt idx="92">
                  <c:v>70.123733667395868</c:v>
                </c:pt>
                <c:pt idx="93">
                  <c:v>70.150605121796275</c:v>
                </c:pt>
                <c:pt idx="94">
                  <c:v>70.494014790382153</c:v>
                </c:pt>
                <c:pt idx="95">
                  <c:v>70.089793547702669</c:v>
                </c:pt>
                <c:pt idx="96">
                  <c:v>69.924417961245908</c:v>
                </c:pt>
                <c:pt idx="97">
                  <c:v>69.589609649674898</c:v>
                </c:pt>
                <c:pt idx="98">
                  <c:v>70.085028380106507</c:v>
                </c:pt>
                <c:pt idx="99">
                  <c:v>70.086256312388628</c:v>
                </c:pt>
                <c:pt idx="100">
                  <c:v>70.119480180822833</c:v>
                </c:pt>
                <c:pt idx="101">
                  <c:v>69.540532697052157</c:v>
                </c:pt>
                <c:pt idx="102">
                  <c:v>69.637343449751356</c:v>
                </c:pt>
                <c:pt idx="103">
                  <c:v>69.854958243140445</c:v>
                </c:pt>
                <c:pt idx="104">
                  <c:v>70.285478669426425</c:v>
                </c:pt>
                <c:pt idx="105">
                  <c:v>69.586835919563583</c:v>
                </c:pt>
                <c:pt idx="106">
                  <c:v>69.251150883728002</c:v>
                </c:pt>
                <c:pt idx="107">
                  <c:v>69.328693691480893</c:v>
                </c:pt>
                <c:pt idx="108">
                  <c:v>69.688403965872425</c:v>
                </c:pt>
                <c:pt idx="109">
                  <c:v>70.157682198810647</c:v>
                </c:pt>
                <c:pt idx="110">
                  <c:v>70.055343997686222</c:v>
                </c:pt>
                <c:pt idx="111">
                  <c:v>70.320579678682833</c:v>
                </c:pt>
                <c:pt idx="112">
                  <c:v>69.734706799719419</c:v>
                </c:pt>
                <c:pt idx="113">
                  <c:v>69.843996316390587</c:v>
                </c:pt>
                <c:pt idx="114">
                  <c:v>68.693315677465719</c:v>
                </c:pt>
                <c:pt idx="115">
                  <c:v>69.061927833786214</c:v>
                </c:pt>
                <c:pt idx="116">
                  <c:v>68.881343671869089</c:v>
                </c:pt>
                <c:pt idx="117">
                  <c:v>68.832726768777903</c:v>
                </c:pt>
                <c:pt idx="118">
                  <c:v>68.299077033353413</c:v>
                </c:pt>
                <c:pt idx="119">
                  <c:v>68.048707261994892</c:v>
                </c:pt>
                <c:pt idx="120">
                  <c:v>68.720774986527715</c:v>
                </c:pt>
                <c:pt idx="121">
                  <c:v>67.956491672121217</c:v>
                </c:pt>
                <c:pt idx="122">
                  <c:v>67.988601839108739</c:v>
                </c:pt>
                <c:pt idx="123">
                  <c:v>67.939831781637778</c:v>
                </c:pt>
                <c:pt idx="124">
                  <c:v>67.716032814715192</c:v>
                </c:pt>
                <c:pt idx="125">
                  <c:v>67.097616280201422</c:v>
                </c:pt>
                <c:pt idx="126">
                  <c:v>67.498315813388402</c:v>
                </c:pt>
                <c:pt idx="127">
                  <c:v>67.324391312085339</c:v>
                </c:pt>
                <c:pt idx="128">
                  <c:v>67.312849853181191</c:v>
                </c:pt>
                <c:pt idx="129">
                  <c:v>67.11396552915582</c:v>
                </c:pt>
                <c:pt idx="130">
                  <c:v>67.248227231789159</c:v>
                </c:pt>
                <c:pt idx="131">
                  <c:v>67.465961968951163</c:v>
                </c:pt>
                <c:pt idx="132">
                  <c:v>66.723942990681394</c:v>
                </c:pt>
                <c:pt idx="133">
                  <c:v>67.228835102079572</c:v>
                </c:pt>
                <c:pt idx="134">
                  <c:v>67.029974484107314</c:v>
                </c:pt>
                <c:pt idx="135">
                  <c:v>66.85944510042296</c:v>
                </c:pt>
                <c:pt idx="136">
                  <c:v>67.154378928784666</c:v>
                </c:pt>
                <c:pt idx="137">
                  <c:v>67.529162033762603</c:v>
                </c:pt>
                <c:pt idx="138">
                  <c:v>67.484537484371231</c:v>
                </c:pt>
                <c:pt idx="139">
                  <c:v>67.333454052910994</c:v>
                </c:pt>
                <c:pt idx="140">
                  <c:v>67.416003573204179</c:v>
                </c:pt>
                <c:pt idx="141">
                  <c:v>67.663706625323456</c:v>
                </c:pt>
                <c:pt idx="142">
                  <c:v>67.694573992104637</c:v>
                </c:pt>
                <c:pt idx="143">
                  <c:v>67.796755607086823</c:v>
                </c:pt>
                <c:pt idx="144">
                  <c:v>68.491446855854434</c:v>
                </c:pt>
                <c:pt idx="145">
                  <c:v>68.673558735106113</c:v>
                </c:pt>
                <c:pt idx="146">
                  <c:v>68.644437176169461</c:v>
                </c:pt>
                <c:pt idx="147">
                  <c:v>68.385697660419581</c:v>
                </c:pt>
                <c:pt idx="148">
                  <c:v>67.851964915695746</c:v>
                </c:pt>
                <c:pt idx="149">
                  <c:v>67.3100590614401</c:v>
                </c:pt>
                <c:pt idx="150">
                  <c:v>67.484363904657258</c:v>
                </c:pt>
                <c:pt idx="151">
                  <c:v>67.730621946490572</c:v>
                </c:pt>
                <c:pt idx="152">
                  <c:v>68.239117791595802</c:v>
                </c:pt>
                <c:pt idx="153">
                  <c:v>68.620293756411911</c:v>
                </c:pt>
                <c:pt idx="154">
                  <c:v>68.320864542943923</c:v>
                </c:pt>
                <c:pt idx="155">
                  <c:v>68.196955857579738</c:v>
                </c:pt>
                <c:pt idx="156">
                  <c:v>68.174692229564329</c:v>
                </c:pt>
                <c:pt idx="157">
                  <c:v>68.12411286465418</c:v>
                </c:pt>
                <c:pt idx="158">
                  <c:v>68.434333793900336</c:v>
                </c:pt>
                <c:pt idx="159">
                  <c:v>68.94029926569506</c:v>
                </c:pt>
                <c:pt idx="160">
                  <c:v>68.821637789689206</c:v>
                </c:pt>
                <c:pt idx="161">
                  <c:v>69.921516333605638</c:v>
                </c:pt>
                <c:pt idx="162">
                  <c:v>68.638248070388798</c:v>
                </c:pt>
                <c:pt idx="163">
                  <c:v>69.031415694879641</c:v>
                </c:pt>
                <c:pt idx="164">
                  <c:v>68.513159005517338</c:v>
                </c:pt>
                <c:pt idx="165">
                  <c:v>68.724781424660037</c:v>
                </c:pt>
                <c:pt idx="166">
                  <c:v>68.741422647662716</c:v>
                </c:pt>
                <c:pt idx="167">
                  <c:v>68.669809145350186</c:v>
                </c:pt>
                <c:pt idx="168">
                  <c:v>69.575578223613007</c:v>
                </c:pt>
                <c:pt idx="169">
                  <c:v>69.496499246099617</c:v>
                </c:pt>
                <c:pt idx="170">
                  <c:v>69.671640216740315</c:v>
                </c:pt>
                <c:pt idx="171">
                  <c:v>69.784929595735079</c:v>
                </c:pt>
                <c:pt idx="172">
                  <c:v>69.508572716476934</c:v>
                </c:pt>
                <c:pt idx="173">
                  <c:v>69.903330481062724</c:v>
                </c:pt>
                <c:pt idx="174">
                  <c:v>69.99286745859817</c:v>
                </c:pt>
                <c:pt idx="175">
                  <c:v>70.826026662089902</c:v>
                </c:pt>
                <c:pt idx="176">
                  <c:v>71.100806737939962</c:v>
                </c:pt>
                <c:pt idx="177">
                  <c:v>70.777273282989185</c:v>
                </c:pt>
                <c:pt idx="178">
                  <c:v>70.827370505551031</c:v>
                </c:pt>
                <c:pt idx="179">
                  <c:v>70.812737423779723</c:v>
                </c:pt>
                <c:pt idx="180">
                  <c:v>70.029577108813299</c:v>
                </c:pt>
                <c:pt idx="181">
                  <c:v>69.985453701449487</c:v>
                </c:pt>
                <c:pt idx="182">
                  <c:v>69.268391248914099</c:v>
                </c:pt>
                <c:pt idx="183">
                  <c:v>69.282841061555118</c:v>
                </c:pt>
                <c:pt idx="184">
                  <c:v>68.826009483013479</c:v>
                </c:pt>
                <c:pt idx="185">
                  <c:v>68.644159258057556</c:v>
                </c:pt>
                <c:pt idx="186">
                  <c:v>68.842116000546014</c:v>
                </c:pt>
                <c:pt idx="187">
                  <c:v>68.722395208111692</c:v>
                </c:pt>
                <c:pt idx="188">
                  <c:v>68.93455738814292</c:v>
                </c:pt>
                <c:pt idx="189">
                  <c:v>69.349403304856622</c:v>
                </c:pt>
                <c:pt idx="190">
                  <c:v>69.75414749426109</c:v>
                </c:pt>
                <c:pt idx="191">
                  <c:v>69.751218209986291</c:v>
                </c:pt>
                <c:pt idx="192">
                  <c:v>69.560851904007976</c:v>
                </c:pt>
                <c:pt idx="193">
                  <c:v>70.429690305648919</c:v>
                </c:pt>
                <c:pt idx="194">
                  <c:v>70.920187766822536</c:v>
                </c:pt>
                <c:pt idx="195">
                  <c:v>71.718282780548151</c:v>
                </c:pt>
                <c:pt idx="196">
                  <c:v>71.281979618464618</c:v>
                </c:pt>
                <c:pt idx="197">
                  <c:v>70.80285842864194</c:v>
                </c:pt>
                <c:pt idx="198">
                  <c:v>70.632916872308641</c:v>
                </c:pt>
                <c:pt idx="199">
                  <c:v>70.579514299986968</c:v>
                </c:pt>
                <c:pt idx="200">
                  <c:v>70.658736727440299</c:v>
                </c:pt>
                <c:pt idx="201">
                  <c:v>71.273987122679273</c:v>
                </c:pt>
                <c:pt idx="202">
                  <c:v>71.665706092000434</c:v>
                </c:pt>
                <c:pt idx="203">
                  <c:v>72.155900814884049</c:v>
                </c:pt>
                <c:pt idx="204">
                  <c:v>72.442897581423281</c:v>
                </c:pt>
                <c:pt idx="205">
                  <c:v>72.093417955726238</c:v>
                </c:pt>
                <c:pt idx="206">
                  <c:v>72.924264128326328</c:v>
                </c:pt>
                <c:pt idx="207">
                  <c:v>72.42509388295916</c:v>
                </c:pt>
                <c:pt idx="208">
                  <c:v>73.36165598587155</c:v>
                </c:pt>
                <c:pt idx="209">
                  <c:v>73.353743584955197</c:v>
                </c:pt>
                <c:pt idx="210">
                  <c:v>72.867949590586903</c:v>
                </c:pt>
                <c:pt idx="211">
                  <c:v>72.739405019457507</c:v>
                </c:pt>
                <c:pt idx="212">
                  <c:v>72.375067655207133</c:v>
                </c:pt>
                <c:pt idx="213">
                  <c:v>72.537203217473149</c:v>
                </c:pt>
                <c:pt idx="214">
                  <c:v>73.304538396345947</c:v>
                </c:pt>
                <c:pt idx="215">
                  <c:v>72.986299356974399</c:v>
                </c:pt>
                <c:pt idx="216">
                  <c:v>73.693350606154496</c:v>
                </c:pt>
                <c:pt idx="217">
                  <c:v>73.04192221781048</c:v>
                </c:pt>
                <c:pt idx="218">
                  <c:v>72.883775068379236</c:v>
                </c:pt>
                <c:pt idx="219">
                  <c:v>72.855740886772139</c:v>
                </c:pt>
                <c:pt idx="220">
                  <c:v>72.528775871156412</c:v>
                </c:pt>
                <c:pt idx="221">
                  <c:v>72.41112367473572</c:v>
                </c:pt>
                <c:pt idx="222">
                  <c:v>72.363664828170286</c:v>
                </c:pt>
                <c:pt idx="223">
                  <c:v>72.64293211798649</c:v>
                </c:pt>
                <c:pt idx="224">
                  <c:v>72.640707366990682</c:v>
                </c:pt>
                <c:pt idx="225">
                  <c:v>72.557905092143926</c:v>
                </c:pt>
                <c:pt idx="226">
                  <c:v>72.654508821147033</c:v>
                </c:pt>
                <c:pt idx="227">
                  <c:v>73.057113258776027</c:v>
                </c:pt>
                <c:pt idx="228">
                  <c:v>73.621207106080462</c:v>
                </c:pt>
                <c:pt idx="229">
                  <c:v>73.673544078294313</c:v>
                </c:pt>
                <c:pt idx="230">
                  <c:v>74.335527698749146</c:v>
                </c:pt>
                <c:pt idx="231">
                  <c:v>74.681119678278307</c:v>
                </c:pt>
                <c:pt idx="232">
                  <c:v>75.142737037598422</c:v>
                </c:pt>
                <c:pt idx="233">
                  <c:v>75.174568264156463</c:v>
                </c:pt>
                <c:pt idx="234">
                  <c:v>74.980522242309931</c:v>
                </c:pt>
                <c:pt idx="235">
                  <c:v>75.241315257000039</c:v>
                </c:pt>
                <c:pt idx="236">
                  <c:v>75.800450226827749</c:v>
                </c:pt>
                <c:pt idx="237">
                  <c:v>76.223667218811499</c:v>
                </c:pt>
                <c:pt idx="238">
                  <c:v>76.038291131993304</c:v>
                </c:pt>
                <c:pt idx="239">
                  <c:v>75.497711822077861</c:v>
                </c:pt>
                <c:pt idx="240">
                  <c:v>75.412865856710383</c:v>
                </c:pt>
                <c:pt idx="241">
                  <c:v>75.536402180187238</c:v>
                </c:pt>
                <c:pt idx="242">
                  <c:v>75.273517827623479</c:v>
                </c:pt>
                <c:pt idx="243">
                  <c:v>75.002806248646607</c:v>
                </c:pt>
                <c:pt idx="244">
                  <c:v>74.701008691426622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E-46BA-8E38-D1B91AC2D33A}"/>
            </c:ext>
          </c:extLst>
        </c:ser>
        <c:ser>
          <c:idx val="1"/>
          <c:order val="1"/>
          <c:tx>
            <c:strRef>
              <c:f>'Siart 1.03'!$D$23</c:f>
              <c:strCache>
                <c:ptCount val="1"/>
                <c:pt idx="0">
                  <c:v>Y DU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'Siart 1.03'!$A$24:$A$268</c:f>
              <c:numCache>
                <c:formatCode>General</c:formatCode>
                <c:ptCount val="245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2001</c:v>
                </c:pt>
                <c:pt idx="23">
                  <c:v>2001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2002</c:v>
                </c:pt>
                <c:pt idx="35">
                  <c:v>2002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2003</c:v>
                </c:pt>
                <c:pt idx="47">
                  <c:v>2003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2004</c:v>
                </c:pt>
                <c:pt idx="59">
                  <c:v>2004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2005</c:v>
                </c:pt>
                <c:pt idx="71">
                  <c:v>2005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2006</c:v>
                </c:pt>
                <c:pt idx="83">
                  <c:v>2006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2007</c:v>
                </c:pt>
                <c:pt idx="95">
                  <c:v>2007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2008</c:v>
                </c:pt>
                <c:pt idx="107">
                  <c:v>2008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2009</c:v>
                </c:pt>
                <c:pt idx="119">
                  <c:v>2009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2011</c:v>
                </c:pt>
                <c:pt idx="143">
                  <c:v>2011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2012</c:v>
                </c:pt>
                <c:pt idx="155">
                  <c:v>2012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2013</c:v>
                </c:pt>
                <c:pt idx="167">
                  <c:v>2013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2014</c:v>
                </c:pt>
                <c:pt idx="179">
                  <c:v>2014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2015</c:v>
                </c:pt>
                <c:pt idx="191">
                  <c:v>2015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2016</c:v>
                </c:pt>
                <c:pt idx="203">
                  <c:v>2016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2017</c:v>
                </c:pt>
                <c:pt idx="215">
                  <c:v>2017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2018</c:v>
                </c:pt>
                <c:pt idx="227">
                  <c:v>2018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2019</c:v>
                </c:pt>
                <c:pt idx="239">
                  <c:v>2019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</c:numCache>
            </c:numRef>
          </c:cat>
          <c:val>
            <c:numRef>
              <c:f>'Siart 1.03'!$D$24:$D$268</c:f>
              <c:numCache>
                <c:formatCode>0.0</c:formatCode>
                <c:ptCount val="245"/>
                <c:pt idx="0">
                  <c:v>71.858976543687675</c:v>
                </c:pt>
                <c:pt idx="1">
                  <c:v>71.827689181093717</c:v>
                </c:pt>
                <c:pt idx="2">
                  <c:v>71.812152648832409</c:v>
                </c:pt>
                <c:pt idx="3">
                  <c:v>71.887292601176242</c:v>
                </c:pt>
                <c:pt idx="4">
                  <c:v>71.927159467476841</c:v>
                </c:pt>
                <c:pt idx="5">
                  <c:v>72.025939259865368</c:v>
                </c:pt>
                <c:pt idx="6">
                  <c:v>72.117452725819248</c:v>
                </c:pt>
                <c:pt idx="7">
                  <c:v>72.074338058381286</c:v>
                </c:pt>
                <c:pt idx="8">
                  <c:v>72.195486302608032</c:v>
                </c:pt>
                <c:pt idx="9">
                  <c:v>72.273225725327833</c:v>
                </c:pt>
                <c:pt idx="10">
                  <c:v>72.204558557046013</c:v>
                </c:pt>
                <c:pt idx="11">
                  <c:v>72.161571621939629</c:v>
                </c:pt>
                <c:pt idx="12">
                  <c:v>72.264775930837274</c:v>
                </c:pt>
                <c:pt idx="13">
                  <c:v>72.34339476469961</c:v>
                </c:pt>
                <c:pt idx="14">
                  <c:v>72.435377733256558</c:v>
                </c:pt>
                <c:pt idx="15">
                  <c:v>72.475112632569861</c:v>
                </c:pt>
                <c:pt idx="16">
                  <c:v>72.595010562773311</c:v>
                </c:pt>
                <c:pt idx="17">
                  <c:v>72.669425477357734</c:v>
                </c:pt>
                <c:pt idx="18">
                  <c:v>72.62688566969733</c:v>
                </c:pt>
                <c:pt idx="19">
                  <c:v>72.506114963677575</c:v>
                </c:pt>
                <c:pt idx="20">
                  <c:v>72.426823786089798</c:v>
                </c:pt>
                <c:pt idx="21">
                  <c:v>72.501314376117804</c:v>
                </c:pt>
                <c:pt idx="22">
                  <c:v>72.719950028513722</c:v>
                </c:pt>
                <c:pt idx="23">
                  <c:v>72.634000664707898</c:v>
                </c:pt>
                <c:pt idx="24">
                  <c:v>72.641435225855858</c:v>
                </c:pt>
                <c:pt idx="25">
                  <c:v>72.698922780179046</c:v>
                </c:pt>
                <c:pt idx="26">
                  <c:v>72.736546709915615</c:v>
                </c:pt>
                <c:pt idx="27">
                  <c:v>72.679331875606721</c:v>
                </c:pt>
                <c:pt idx="28">
                  <c:v>72.582916131313965</c:v>
                </c:pt>
                <c:pt idx="29">
                  <c:v>72.596991093390656</c:v>
                </c:pt>
                <c:pt idx="30">
                  <c:v>72.529433652731697</c:v>
                </c:pt>
                <c:pt idx="31">
                  <c:v>72.53610235493278</c:v>
                </c:pt>
                <c:pt idx="32">
                  <c:v>72.61165068755858</c:v>
                </c:pt>
                <c:pt idx="33">
                  <c:v>72.581715750656443</c:v>
                </c:pt>
                <c:pt idx="34">
                  <c:v>72.46632088303042</c:v>
                </c:pt>
                <c:pt idx="35">
                  <c:v>72.462940396511968</c:v>
                </c:pt>
                <c:pt idx="36">
                  <c:v>72.456950813939429</c:v>
                </c:pt>
                <c:pt idx="37">
                  <c:v>72.571256538339924</c:v>
                </c:pt>
                <c:pt idx="38">
                  <c:v>72.60730577143184</c:v>
                </c:pt>
                <c:pt idx="39">
                  <c:v>72.68495406761798</c:v>
                </c:pt>
                <c:pt idx="40">
                  <c:v>72.575457678448061</c:v>
                </c:pt>
                <c:pt idx="41">
                  <c:v>72.665490399169812</c:v>
                </c:pt>
                <c:pt idx="42">
                  <c:v>72.571816513963611</c:v>
                </c:pt>
                <c:pt idx="43">
                  <c:v>72.743411995954716</c:v>
                </c:pt>
                <c:pt idx="44">
                  <c:v>72.779939144918586</c:v>
                </c:pt>
                <c:pt idx="45">
                  <c:v>72.872228864355449</c:v>
                </c:pt>
                <c:pt idx="46">
                  <c:v>72.754811515274284</c:v>
                </c:pt>
                <c:pt idx="47">
                  <c:v>72.63595628708201</c:v>
                </c:pt>
                <c:pt idx="48">
                  <c:v>72.681321704891133</c:v>
                </c:pt>
                <c:pt idx="49">
                  <c:v>72.734629464233095</c:v>
                </c:pt>
                <c:pt idx="50">
                  <c:v>72.825213761622891</c:v>
                </c:pt>
                <c:pt idx="51">
                  <c:v>72.881567822734752</c:v>
                </c:pt>
                <c:pt idx="52">
                  <c:v>72.837587122304853</c:v>
                </c:pt>
                <c:pt idx="53">
                  <c:v>72.755793662410056</c:v>
                </c:pt>
                <c:pt idx="54">
                  <c:v>72.780170645102231</c:v>
                </c:pt>
                <c:pt idx="55">
                  <c:v>72.818039166856082</c:v>
                </c:pt>
                <c:pt idx="56">
                  <c:v>72.812058742508995</c:v>
                </c:pt>
                <c:pt idx="57">
                  <c:v>72.768703373437688</c:v>
                </c:pt>
                <c:pt idx="58">
                  <c:v>72.984376437187024</c:v>
                </c:pt>
                <c:pt idx="59">
                  <c:v>73.043885351480256</c:v>
                </c:pt>
                <c:pt idx="60">
                  <c:v>73.034287106305825</c:v>
                </c:pt>
                <c:pt idx="61">
                  <c:v>72.95875781561513</c:v>
                </c:pt>
                <c:pt idx="62">
                  <c:v>72.935440770783927</c:v>
                </c:pt>
                <c:pt idx="63">
                  <c:v>72.878565774632406</c:v>
                </c:pt>
                <c:pt idx="64">
                  <c:v>72.828975275278225</c:v>
                </c:pt>
                <c:pt idx="65">
                  <c:v>72.817381036440736</c:v>
                </c:pt>
                <c:pt idx="66">
                  <c:v>72.867207149622786</c:v>
                </c:pt>
                <c:pt idx="67">
                  <c:v>72.867835585212859</c:v>
                </c:pt>
                <c:pt idx="68">
                  <c:v>72.998572930304846</c:v>
                </c:pt>
                <c:pt idx="69">
                  <c:v>73.041079602824027</c:v>
                </c:pt>
                <c:pt idx="70">
                  <c:v>73.101601195409728</c:v>
                </c:pt>
                <c:pt idx="71">
                  <c:v>73.174624279700012</c:v>
                </c:pt>
                <c:pt idx="72">
                  <c:v>73.07722817551138</c:v>
                </c:pt>
                <c:pt idx="73">
                  <c:v>72.922210691622496</c:v>
                </c:pt>
                <c:pt idx="74">
                  <c:v>72.903141416307221</c:v>
                </c:pt>
                <c:pt idx="75">
                  <c:v>72.89472333350011</c:v>
                </c:pt>
                <c:pt idx="76">
                  <c:v>72.970306458371098</c:v>
                </c:pt>
                <c:pt idx="77">
                  <c:v>73.040760252044336</c:v>
                </c:pt>
                <c:pt idx="78">
                  <c:v>73.045046454878516</c:v>
                </c:pt>
                <c:pt idx="79">
                  <c:v>72.901482926654751</c:v>
                </c:pt>
                <c:pt idx="80">
                  <c:v>72.75423861837038</c:v>
                </c:pt>
                <c:pt idx="81">
                  <c:v>72.673574337883124</c:v>
                </c:pt>
                <c:pt idx="82">
                  <c:v>72.757203056489999</c:v>
                </c:pt>
                <c:pt idx="83">
                  <c:v>72.820951678096847</c:v>
                </c:pt>
                <c:pt idx="84">
                  <c:v>72.90407284407982</c:v>
                </c:pt>
                <c:pt idx="85">
                  <c:v>72.911152561904572</c:v>
                </c:pt>
                <c:pt idx="86">
                  <c:v>72.811788793004425</c:v>
                </c:pt>
                <c:pt idx="87">
                  <c:v>72.843483990487002</c:v>
                </c:pt>
                <c:pt idx="88">
                  <c:v>72.893651384958787</c:v>
                </c:pt>
                <c:pt idx="89">
                  <c:v>73.022824330251126</c:v>
                </c:pt>
                <c:pt idx="90">
                  <c:v>72.816943218208223</c:v>
                </c:pt>
                <c:pt idx="91">
                  <c:v>72.779263405864455</c:v>
                </c:pt>
                <c:pt idx="92">
                  <c:v>72.745125142263305</c:v>
                </c:pt>
                <c:pt idx="93">
                  <c:v>72.707340806454653</c:v>
                </c:pt>
                <c:pt idx="94">
                  <c:v>72.631546478392067</c:v>
                </c:pt>
                <c:pt idx="95">
                  <c:v>72.498546365424275</c:v>
                </c:pt>
                <c:pt idx="96">
                  <c:v>72.502343411568219</c:v>
                </c:pt>
                <c:pt idx="97">
                  <c:v>72.535443179905101</c:v>
                </c:pt>
                <c:pt idx="98">
                  <c:v>72.691014317841422</c:v>
                </c:pt>
                <c:pt idx="99">
                  <c:v>72.650895770958584</c:v>
                </c:pt>
                <c:pt idx="100">
                  <c:v>72.6374780433258</c:v>
                </c:pt>
                <c:pt idx="101">
                  <c:v>72.644256639359057</c:v>
                </c:pt>
                <c:pt idx="102">
                  <c:v>72.682531882199612</c:v>
                </c:pt>
                <c:pt idx="103">
                  <c:v>72.766931546140484</c:v>
                </c:pt>
                <c:pt idx="104">
                  <c:v>72.829904473650259</c:v>
                </c:pt>
                <c:pt idx="105">
                  <c:v>72.908846710201402</c:v>
                </c:pt>
                <c:pt idx="106">
                  <c:v>72.931982072360086</c:v>
                </c:pt>
                <c:pt idx="107">
                  <c:v>73.021002774251258</c:v>
                </c:pt>
                <c:pt idx="108">
                  <c:v>72.9755804386823</c:v>
                </c:pt>
                <c:pt idx="109">
                  <c:v>72.963869861296175</c:v>
                </c:pt>
                <c:pt idx="110">
                  <c:v>73.027161104830199</c:v>
                </c:pt>
                <c:pt idx="111">
                  <c:v>72.899783223746084</c:v>
                </c:pt>
                <c:pt idx="112">
                  <c:v>72.787342539936404</c:v>
                </c:pt>
                <c:pt idx="113">
                  <c:v>72.55520682353378</c:v>
                </c:pt>
                <c:pt idx="114">
                  <c:v>72.43636041262728</c:v>
                </c:pt>
                <c:pt idx="115">
                  <c:v>72.28021982544746</c:v>
                </c:pt>
                <c:pt idx="116">
                  <c:v>72.291068223184823</c:v>
                </c:pt>
                <c:pt idx="117">
                  <c:v>72.17424172143788</c:v>
                </c:pt>
                <c:pt idx="118">
                  <c:v>72.194176184535507</c:v>
                </c:pt>
                <c:pt idx="119">
                  <c:v>71.881877953356039</c:v>
                </c:pt>
                <c:pt idx="120">
                  <c:v>71.673459332591491</c:v>
                </c:pt>
                <c:pt idx="121">
                  <c:v>71.395851360819492</c:v>
                </c:pt>
                <c:pt idx="122">
                  <c:v>71.049057577414956</c:v>
                </c:pt>
                <c:pt idx="123">
                  <c:v>70.840118937225725</c:v>
                </c:pt>
                <c:pt idx="124">
                  <c:v>70.615063596698619</c:v>
                </c:pt>
                <c:pt idx="125">
                  <c:v>70.660993106345714</c:v>
                </c:pt>
                <c:pt idx="126">
                  <c:v>70.616518350979447</c:v>
                </c:pt>
                <c:pt idx="127">
                  <c:v>70.599551760230952</c:v>
                </c:pt>
                <c:pt idx="128">
                  <c:v>70.579049338263118</c:v>
                </c:pt>
                <c:pt idx="129">
                  <c:v>70.551785584800356</c:v>
                </c:pt>
                <c:pt idx="130">
                  <c:v>70.416351190106283</c:v>
                </c:pt>
                <c:pt idx="131">
                  <c:v>70.280164805452742</c:v>
                </c:pt>
                <c:pt idx="132">
                  <c:v>70.195062335716159</c:v>
                </c:pt>
                <c:pt idx="133">
                  <c:v>70.213583181654698</c:v>
                </c:pt>
                <c:pt idx="134">
                  <c:v>70.397615885141093</c:v>
                </c:pt>
                <c:pt idx="135">
                  <c:v>70.422667390858052</c:v>
                </c:pt>
                <c:pt idx="136">
                  <c:v>70.621486151623998</c:v>
                </c:pt>
                <c:pt idx="137">
                  <c:v>70.638593680386805</c:v>
                </c:pt>
                <c:pt idx="138">
                  <c:v>70.705399556203304</c:v>
                </c:pt>
                <c:pt idx="139">
                  <c:v>70.49040918716814</c:v>
                </c:pt>
                <c:pt idx="140">
                  <c:v>70.338702077892592</c:v>
                </c:pt>
                <c:pt idx="141">
                  <c:v>70.38984940855012</c:v>
                </c:pt>
                <c:pt idx="142">
                  <c:v>70.468865143978903</c:v>
                </c:pt>
                <c:pt idx="143">
                  <c:v>70.586396738483302</c:v>
                </c:pt>
                <c:pt idx="144">
                  <c:v>70.546146885197274</c:v>
                </c:pt>
                <c:pt idx="145">
                  <c:v>70.481744775577454</c:v>
                </c:pt>
                <c:pt idx="146">
                  <c:v>70.512158476249269</c:v>
                </c:pt>
                <c:pt idx="147">
                  <c:v>70.450461862802683</c:v>
                </c:pt>
                <c:pt idx="148">
                  <c:v>70.219556850312301</c:v>
                </c:pt>
                <c:pt idx="149">
                  <c:v>70.195306715571732</c:v>
                </c:pt>
                <c:pt idx="150">
                  <c:v>70.105348660979573</c:v>
                </c:pt>
                <c:pt idx="151">
                  <c:v>70.144074376248923</c:v>
                </c:pt>
                <c:pt idx="152">
                  <c:v>70.144813109534212</c:v>
                </c:pt>
                <c:pt idx="153">
                  <c:v>70.218305063382488</c:v>
                </c:pt>
                <c:pt idx="154">
                  <c:v>70.240002581088262</c:v>
                </c:pt>
                <c:pt idx="155">
                  <c:v>70.312824694108684</c:v>
                </c:pt>
                <c:pt idx="156">
                  <c:v>70.466908437029261</c:v>
                </c:pt>
                <c:pt idx="157">
                  <c:v>70.528032645060904</c:v>
                </c:pt>
                <c:pt idx="158">
                  <c:v>70.660482564584754</c:v>
                </c:pt>
                <c:pt idx="159">
                  <c:v>70.907727218569562</c:v>
                </c:pt>
                <c:pt idx="160">
                  <c:v>71.063670306100562</c:v>
                </c:pt>
                <c:pt idx="161">
                  <c:v>71.16351321020521</c:v>
                </c:pt>
                <c:pt idx="162">
                  <c:v>71.130510226274396</c:v>
                </c:pt>
                <c:pt idx="163">
                  <c:v>71.071939314644254</c:v>
                </c:pt>
                <c:pt idx="164">
                  <c:v>71.289809711930104</c:v>
                </c:pt>
                <c:pt idx="165">
                  <c:v>71.40401564888154</c:v>
                </c:pt>
                <c:pt idx="166">
                  <c:v>71.356502636517575</c:v>
                </c:pt>
                <c:pt idx="167">
                  <c:v>71.162744715389337</c:v>
                </c:pt>
                <c:pt idx="168">
                  <c:v>71.179859363740675</c:v>
                </c:pt>
                <c:pt idx="169">
                  <c:v>71.239468598881814</c:v>
                </c:pt>
                <c:pt idx="170">
                  <c:v>71.205000688730593</c:v>
                </c:pt>
                <c:pt idx="171">
                  <c:v>71.332062916712175</c:v>
                </c:pt>
                <c:pt idx="172">
                  <c:v>71.484681930894922</c:v>
                </c:pt>
                <c:pt idx="173">
                  <c:v>71.508853155448634</c:v>
                </c:pt>
                <c:pt idx="174">
                  <c:v>71.653957210542771</c:v>
                </c:pt>
                <c:pt idx="175">
                  <c:v>71.875019602271337</c:v>
                </c:pt>
                <c:pt idx="176">
                  <c:v>72.033535192115977</c:v>
                </c:pt>
                <c:pt idx="177">
                  <c:v>71.994411557875594</c:v>
                </c:pt>
                <c:pt idx="178">
                  <c:v>72.103619822741209</c:v>
                </c:pt>
                <c:pt idx="179">
                  <c:v>72.373361495260269</c:v>
                </c:pt>
                <c:pt idx="180">
                  <c:v>72.460496327161621</c:v>
                </c:pt>
                <c:pt idx="181">
                  <c:v>72.690273516991283</c:v>
                </c:pt>
                <c:pt idx="182">
                  <c:v>72.903248078745861</c:v>
                </c:pt>
                <c:pt idx="183">
                  <c:v>72.829660805236969</c:v>
                </c:pt>
                <c:pt idx="184">
                  <c:v>72.784448809878214</c:v>
                </c:pt>
                <c:pt idx="185">
                  <c:v>72.974149721892815</c:v>
                </c:pt>
                <c:pt idx="186">
                  <c:v>73.042962030063478</c:v>
                </c:pt>
                <c:pt idx="187">
                  <c:v>73.007306550446984</c:v>
                </c:pt>
                <c:pt idx="188">
                  <c:v>72.992602335240875</c:v>
                </c:pt>
                <c:pt idx="189">
                  <c:v>73.203320885361236</c:v>
                </c:pt>
                <c:pt idx="190">
                  <c:v>73.298052085146779</c:v>
                </c:pt>
                <c:pt idx="191">
                  <c:v>73.433321686286519</c:v>
                </c:pt>
                <c:pt idx="192">
                  <c:v>73.437136785496378</c:v>
                </c:pt>
                <c:pt idx="193">
                  <c:v>73.43424036704198</c:v>
                </c:pt>
                <c:pt idx="194">
                  <c:v>73.308626880849502</c:v>
                </c:pt>
                <c:pt idx="195">
                  <c:v>73.382800260568189</c:v>
                </c:pt>
                <c:pt idx="196">
                  <c:v>73.481098121628236</c:v>
                </c:pt>
                <c:pt idx="197">
                  <c:v>73.558538749562075</c:v>
                </c:pt>
                <c:pt idx="198">
                  <c:v>73.77567206998765</c:v>
                </c:pt>
                <c:pt idx="199">
                  <c:v>73.980010097194622</c:v>
                </c:pt>
                <c:pt idx="200">
                  <c:v>74.048601004314747</c:v>
                </c:pt>
                <c:pt idx="201">
                  <c:v>74.112436358665619</c:v>
                </c:pt>
                <c:pt idx="202">
                  <c:v>74.089185185564972</c:v>
                </c:pt>
                <c:pt idx="203">
                  <c:v>74.140244568942791</c:v>
                </c:pt>
                <c:pt idx="204">
                  <c:v>74.134710271412644</c:v>
                </c:pt>
                <c:pt idx="205">
                  <c:v>74.191477732027906</c:v>
                </c:pt>
                <c:pt idx="206">
                  <c:v>74.356930385780416</c:v>
                </c:pt>
                <c:pt idx="207">
                  <c:v>74.417431872164698</c:v>
                </c:pt>
                <c:pt idx="208">
                  <c:v>74.504598907218096</c:v>
                </c:pt>
                <c:pt idx="209">
                  <c:v>74.485658991028515</c:v>
                </c:pt>
                <c:pt idx="210">
                  <c:v>74.446603214355733</c:v>
                </c:pt>
                <c:pt idx="211">
                  <c:v>74.433040437660509</c:v>
                </c:pt>
                <c:pt idx="212">
                  <c:v>74.447406320549746</c:v>
                </c:pt>
                <c:pt idx="213">
                  <c:v>74.566118862529777</c:v>
                </c:pt>
                <c:pt idx="214">
                  <c:v>74.536392949236401</c:v>
                </c:pt>
                <c:pt idx="215">
                  <c:v>74.623790345552919</c:v>
                </c:pt>
                <c:pt idx="216">
                  <c:v>74.768654892058947</c:v>
                </c:pt>
                <c:pt idx="217">
                  <c:v>74.766734957028675</c:v>
                </c:pt>
                <c:pt idx="218">
                  <c:v>74.908949118194769</c:v>
                </c:pt>
                <c:pt idx="219">
                  <c:v>75.104353394472014</c:v>
                </c:pt>
                <c:pt idx="220">
                  <c:v>75.264121094393076</c:v>
                </c:pt>
                <c:pt idx="221">
                  <c:v>75.138180400193576</c:v>
                </c:pt>
                <c:pt idx="222">
                  <c:v>75.006908323214148</c:v>
                </c:pt>
                <c:pt idx="223">
                  <c:v>75.076017106461023</c:v>
                </c:pt>
                <c:pt idx="224">
                  <c:v>75.338483274583297</c:v>
                </c:pt>
                <c:pt idx="225">
                  <c:v>75.175362000756962</c:v>
                </c:pt>
                <c:pt idx="226">
                  <c:v>75.30308514652522</c:v>
                </c:pt>
                <c:pt idx="227">
                  <c:v>75.37528469149548</c:v>
                </c:pt>
                <c:pt idx="228">
                  <c:v>75.561069614687582</c:v>
                </c:pt>
                <c:pt idx="229">
                  <c:v>75.593529445092898</c:v>
                </c:pt>
                <c:pt idx="230">
                  <c:v>75.631977883027858</c:v>
                </c:pt>
                <c:pt idx="231">
                  <c:v>75.548796641450622</c:v>
                </c:pt>
                <c:pt idx="232">
                  <c:v>75.518698850426787</c:v>
                </c:pt>
                <c:pt idx="233">
                  <c:v>75.556981399941904</c:v>
                </c:pt>
                <c:pt idx="234">
                  <c:v>75.552678799441637</c:v>
                </c:pt>
                <c:pt idx="235">
                  <c:v>75.711868305729752</c:v>
                </c:pt>
                <c:pt idx="236">
                  <c:v>75.7608129804497</c:v>
                </c:pt>
                <c:pt idx="237">
                  <c:v>75.833081081136413</c:v>
                </c:pt>
                <c:pt idx="238">
                  <c:v>76.106094454324619</c:v>
                </c:pt>
                <c:pt idx="239">
                  <c:v>76.127453766378309</c:v>
                </c:pt>
                <c:pt idx="240">
                  <c:v>76.056950767717879</c:v>
                </c:pt>
                <c:pt idx="241">
                  <c:v>76.113268679439074</c:v>
                </c:pt>
                <c:pt idx="242">
                  <c:v>76.049416778570034</c:v>
                </c:pt>
                <c:pt idx="243">
                  <c:v>76.102367073888104</c:v>
                </c:pt>
                <c:pt idx="244">
                  <c:v>76.126454616971998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E-46BA-8E38-D1B91AC2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10400"/>
        <c:axId val="204311936"/>
      </c:lineChart>
      <c:catAx>
        <c:axId val="2043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4311936"/>
        <c:crosses val="autoZero"/>
        <c:auto val="1"/>
        <c:lblAlgn val="ctr"/>
        <c:lblOffset val="100"/>
        <c:noMultiLvlLbl val="0"/>
      </c:catAx>
      <c:valAx>
        <c:axId val="204311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1.3888831003874988E-2"/>
              <c:y val="0.1608188328310813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4310400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8967191601049858"/>
          <c:y val="0.55478792002851496"/>
          <c:w val="0.14357487922705314"/>
          <c:h val="0.16512945141116619"/>
        </c:manualLayout>
      </c:layout>
      <c:overlay val="1"/>
    </c:legend>
    <c:plotVisOnly val="0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636129432154E-2"/>
          <c:y val="6.4814814814814811E-2"/>
          <c:w val="0.85477448160308378"/>
          <c:h val="0.8138819626713327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3.11'!$A$24:$A$35</c:f>
              <c:strCache>
                <c:ptCount val="12"/>
                <c:pt idx="0">
                  <c:v>Bl. 7</c:v>
                </c:pt>
                <c:pt idx="1">
                  <c:v>Bl. 8</c:v>
                </c:pt>
                <c:pt idx="2">
                  <c:v>Bl. 9</c:v>
                </c:pt>
                <c:pt idx="3">
                  <c:v>Bl.10</c:v>
                </c:pt>
                <c:pt idx="4">
                  <c:v>Bl. 11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75+</c:v>
                </c:pt>
              </c:strCache>
            </c:strRef>
          </c:cat>
          <c:val>
            <c:numRef>
              <c:f>'Siart 3.11'!$B$24:$B$35</c:f>
              <c:numCache>
                <c:formatCode>General</c:formatCode>
                <c:ptCount val="12"/>
                <c:pt idx="0">
                  <c:v>26</c:v>
                </c:pt>
                <c:pt idx="1">
                  <c:v>21</c:v>
                </c:pt>
                <c:pt idx="2">
                  <c:v>17</c:v>
                </c:pt>
                <c:pt idx="3">
                  <c:v>14</c:v>
                </c:pt>
                <c:pt idx="4">
                  <c:v>12</c:v>
                </c:pt>
                <c:pt idx="5" formatCode="0">
                  <c:v>64.122506999999999</c:v>
                </c:pt>
                <c:pt idx="6" formatCode="0">
                  <c:v>62.238954</c:v>
                </c:pt>
                <c:pt idx="7" formatCode="0">
                  <c:v>56.812652999999997</c:v>
                </c:pt>
                <c:pt idx="8" formatCode="0">
                  <c:v>53.141533000000003</c:v>
                </c:pt>
                <c:pt idx="9" formatCode="0">
                  <c:v>52.156585</c:v>
                </c:pt>
                <c:pt idx="10" formatCode="0">
                  <c:v>49.982761000000004</c:v>
                </c:pt>
                <c:pt idx="11" formatCode="0">
                  <c:v>21.674683000000002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A-406C-B55C-D8698E414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83776"/>
        <c:axId val="229089664"/>
      </c:barChart>
      <c:catAx>
        <c:axId val="22908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9089664"/>
        <c:crosses val="autoZero"/>
        <c:auto val="1"/>
        <c:lblAlgn val="ctr"/>
        <c:lblOffset val="100"/>
        <c:noMultiLvlLbl val="0"/>
      </c:catAx>
      <c:valAx>
        <c:axId val="22908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Camran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083776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43223087514099E-2"/>
          <c:y val="4.1758400575250827E-2"/>
          <c:w val="0.87543465588643432"/>
          <c:h val="0.68021733184556588"/>
        </c:manualLayout>
      </c:layout>
      <c:lineChart>
        <c:grouping val="standard"/>
        <c:varyColors val="0"/>
        <c:ser>
          <c:idx val="0"/>
          <c:order val="0"/>
          <c:tx>
            <c:strRef>
              <c:f>'Siart 4.01'!$A$27</c:f>
              <c:strCache>
                <c:ptCount val="1"/>
                <c:pt idx="0">
                  <c:v>Pob unigolyn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'Siart 4.01'!$B$26:$W$26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4.01'!$B$27:$W$27</c:f>
              <c:numCache>
                <c:formatCode>General</c:formatCode>
                <c:ptCount val="2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22</c:v>
                </c:pt>
                <c:pt idx="11">
                  <c:v>24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24</c:v>
                </c:pt>
                <c:pt idx="2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6-43CB-B11A-DFF16F23DDC6}"/>
            </c:ext>
          </c:extLst>
        </c:ser>
        <c:ser>
          <c:idx val="1"/>
          <c:order val="1"/>
          <c:tx>
            <c:strRef>
              <c:f>'Siart 4.01'!$A$28</c:f>
              <c:strCache>
                <c:ptCount val="1"/>
                <c:pt idx="0">
                  <c:v>Plant</c:v>
                </c:pt>
              </c:strCache>
            </c:strRef>
          </c:tx>
          <c:spPr>
            <a:ln>
              <a:solidFill>
                <a:srgbClr val="002D6A"/>
              </a:solidFill>
            </a:ln>
          </c:spPr>
          <c:marker>
            <c:symbol val="none"/>
          </c:marker>
          <c:cat>
            <c:strRef>
              <c:f>'Siart 4.01'!$B$26:$W$26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4.01'!$B$28:$W$28</c:f>
              <c:numCache>
                <c:formatCode>General</c:formatCode>
                <c:ptCount val="22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31</c:v>
                </c:pt>
                <c:pt idx="9">
                  <c:v>29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31</c:v>
                </c:pt>
                <c:pt idx="15">
                  <c:v>33</c:v>
                </c:pt>
                <c:pt idx="16">
                  <c:v>32</c:v>
                </c:pt>
                <c:pt idx="17">
                  <c:v>31</c:v>
                </c:pt>
                <c:pt idx="18">
                  <c:v>29</c:v>
                </c:pt>
                <c:pt idx="19">
                  <c:v>30</c:v>
                </c:pt>
                <c:pt idx="20">
                  <c:v>28</c:v>
                </c:pt>
                <c:pt idx="2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6-43CB-B11A-DFF16F23DDC6}"/>
            </c:ext>
          </c:extLst>
        </c:ser>
        <c:ser>
          <c:idx val="2"/>
          <c:order val="2"/>
          <c:tx>
            <c:strRef>
              <c:f>'Siart 4.01'!$A$29</c:f>
              <c:strCache>
                <c:ptCount val="1"/>
                <c:pt idx="0">
                  <c:v>Oedolion o oedran gweithio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'Siart 4.01'!$B$26:$W$26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4.01'!$B$29:$W$29</c:f>
              <c:numCache>
                <c:formatCode>General</c:formatCode>
                <c:ptCount val="22"/>
                <c:pt idx="0">
                  <c:v>24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24</c:v>
                </c:pt>
                <c:pt idx="17">
                  <c:v>22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6-43CB-B11A-DFF16F23DDC6}"/>
            </c:ext>
          </c:extLst>
        </c:ser>
        <c:ser>
          <c:idx val="3"/>
          <c:order val="3"/>
          <c:tx>
            <c:strRef>
              <c:f>'Siart 4.01'!$A$30</c:f>
              <c:strCache>
                <c:ptCount val="1"/>
                <c:pt idx="0">
                  <c:v>Pensiynwyr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'Siart 4.01'!$B$26:$W$26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4.01'!$B$30:$W$30</c:f>
              <c:numCache>
                <c:formatCode>General</c:formatCode>
                <c:ptCount val="22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19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20</c:v>
                </c:pt>
                <c:pt idx="2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6-43CB-B11A-DFF16F23D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358208"/>
        <c:axId val="229360384"/>
      </c:lineChart>
      <c:catAx>
        <c:axId val="22935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9360384"/>
        <c:crosses val="autoZero"/>
        <c:auto val="1"/>
        <c:lblAlgn val="ctr"/>
        <c:lblOffset val="100"/>
        <c:noMultiLvlLbl val="0"/>
      </c:catAx>
      <c:valAx>
        <c:axId val="229360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358208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8.4597606065509492E-2"/>
          <c:y val="0.41805012314322543"/>
          <c:w val="0.32865963898839962"/>
          <c:h val="0.26733429455905666"/>
        </c:manualLayout>
      </c:layout>
      <c:overlay val="0"/>
      <c:spPr>
        <a:solidFill>
          <a:sysClr val="window" lastClr="FFFFFF"/>
        </a:solidFill>
        <a:ln>
          <a:solidFill>
            <a:srgbClr val="002D6A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00662303187011E-2"/>
          <c:y val="4.0824031611433186E-2"/>
          <c:w val="0.90195219326204523"/>
          <c:h val="0.88222667081869"/>
        </c:manualLayout>
      </c:layout>
      <c:lineChart>
        <c:grouping val="standard"/>
        <c:varyColors val="0"/>
        <c:ser>
          <c:idx val="0"/>
          <c:order val="0"/>
          <c:tx>
            <c:strRef>
              <c:f>'Siart 4.02'!$B$29</c:f>
              <c:strCache>
                <c:ptCount val="1"/>
                <c:pt idx="0">
                  <c:v>Dangosydd Cyfnod Sylfaen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FDF6-4C58-9604-DC50245E1443}"/>
              </c:ext>
            </c:extLst>
          </c:dPt>
          <c:cat>
            <c:strRef>
              <c:f>'Siart 4.02'!$A$31:$A$41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'Siart 4.02'!$D$31:$D$41</c:f>
              <c:numCache>
                <c:formatCode>0.0</c:formatCode>
                <c:ptCount val="11"/>
                <c:pt idx="3">
                  <c:v>10.200000000000003</c:v>
                </c:pt>
                <c:pt idx="4">
                  <c:v>8.4024694135028852</c:v>
                </c:pt>
                <c:pt idx="5">
                  <c:v>8.4821487742024857</c:v>
                </c:pt>
                <c:pt idx="6">
                  <c:v>7.7231960117106127</c:v>
                </c:pt>
                <c:pt idx="7">
                  <c:v>8.1693462046750227</c:v>
                </c:pt>
                <c:pt idx="8">
                  <c:v>7.1047675089385365</c:v>
                </c:pt>
                <c:pt idx="9">
                  <c:v>8.4953543525067801</c:v>
                </c:pt>
                <c:pt idx="10">
                  <c:v>8.8244525706319195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E-42A5-846C-732326FE2DF8}"/>
            </c:ext>
          </c:extLst>
        </c:ser>
        <c:ser>
          <c:idx val="1"/>
          <c:order val="1"/>
          <c:tx>
            <c:strRef>
              <c:f>'Siart 4.02'!$E$29</c:f>
              <c:strCache>
                <c:ptCount val="1"/>
                <c:pt idx="0">
                  <c:v>Dangosydd Pynciau Craidd CA 2</c:v>
                </c:pt>
              </c:strCache>
            </c:strRef>
          </c:tx>
          <c:marker>
            <c:symbol val="none"/>
          </c:marker>
          <c:cat>
            <c:strRef>
              <c:f>'Siart 4.02'!$A$31:$A$41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'Siart 4.02'!$G$31:$G$41</c:f>
              <c:numCache>
                <c:formatCode>0.0</c:formatCode>
                <c:ptCount val="11"/>
                <c:pt idx="0">
                  <c:v>9</c:v>
                </c:pt>
                <c:pt idx="1">
                  <c:v>7.7999999999999972</c:v>
                </c:pt>
                <c:pt idx="2">
                  <c:v>7.7999999999999972</c:v>
                </c:pt>
                <c:pt idx="3">
                  <c:v>6.5999999999999943</c:v>
                </c:pt>
                <c:pt idx="4">
                  <c:v>6.1116232917818394</c:v>
                </c:pt>
                <c:pt idx="5">
                  <c:v>6.3130372696353021</c:v>
                </c:pt>
                <c:pt idx="6">
                  <c:v>5.8460771766578574</c:v>
                </c:pt>
                <c:pt idx="7">
                  <c:v>5.1833538535632044</c:v>
                </c:pt>
                <c:pt idx="8">
                  <c:v>4.5285223755796409</c:v>
                </c:pt>
                <c:pt idx="9">
                  <c:v>5.1548159514334628</c:v>
                </c:pt>
                <c:pt idx="10">
                  <c:v>6.498221217942131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E-42A5-846C-732326FE2DF8}"/>
            </c:ext>
          </c:extLst>
        </c:ser>
        <c:ser>
          <c:idx val="2"/>
          <c:order val="2"/>
          <c:tx>
            <c:strRef>
              <c:f>'Siart 4.02'!$H$29</c:f>
              <c:strCache>
                <c:ptCount val="1"/>
                <c:pt idx="0">
                  <c:v>Disgyblion sy'n cyflawni trothwy L2 gan gynnwys Cymraeg fel iaith gyntaf neu Saesneg a Mathemateg CA4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8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FDF6-4C58-9604-DC50245E1443}"/>
              </c:ext>
            </c:extLst>
          </c:dPt>
          <c:cat>
            <c:strRef>
              <c:f>'Siart 4.02'!$A$31:$A$41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'Siart 4.02'!$J$31:$J$41</c:f>
              <c:numCache>
                <c:formatCode>0.0</c:formatCode>
                <c:ptCount val="11"/>
                <c:pt idx="0">
                  <c:v>8.0397650000000027</c:v>
                </c:pt>
                <c:pt idx="1">
                  <c:v>7.1976239999999976</c:v>
                </c:pt>
                <c:pt idx="2">
                  <c:v>7.600949</c:v>
                </c:pt>
                <c:pt idx="3">
                  <c:v>8.5158029999999982</c:v>
                </c:pt>
                <c:pt idx="4">
                  <c:v>8.331866131862995</c:v>
                </c:pt>
                <c:pt idx="5">
                  <c:v>8.3686097995029911</c:v>
                </c:pt>
                <c:pt idx="6">
                  <c:v>7.4682928864704081</c:v>
                </c:pt>
                <c:pt idx="7">
                  <c:v>8.6274287231212128</c:v>
                </c:pt>
                <c:pt idx="8">
                  <c:v>8.0827740615510351</c:v>
                </c:pt>
                <c:pt idx="9">
                  <c:v>10.452627776360778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E-42A5-846C-732326FE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05376"/>
        <c:axId val="229606912"/>
      </c:lineChart>
      <c:catAx>
        <c:axId val="2296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en-US"/>
          </a:p>
        </c:txPr>
        <c:crossAx val="229606912"/>
        <c:crosses val="autoZero"/>
        <c:auto val="1"/>
        <c:lblAlgn val="ctr"/>
        <c:lblOffset val="100"/>
        <c:noMultiLvlLbl val="0"/>
      </c:catAx>
      <c:valAx>
        <c:axId val="229606912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aseline="0"/>
                </a:pPr>
                <a:r>
                  <a:rPr lang="en-GB" sz="1100" baseline="0"/>
                  <a:t>Pwyntiau canran</a:t>
                </a:r>
              </a:p>
            </c:rich>
          </c:tx>
          <c:layout>
            <c:manualLayout>
              <c:xMode val="edge"/>
              <c:yMode val="edge"/>
              <c:x val="1.2162675788673508E-2"/>
              <c:y val="0.307866228259929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229605376"/>
        <c:crosses val="autoZero"/>
        <c:crossBetween val="between"/>
      </c:valAx>
      <c:spPr>
        <a:solidFill>
          <a:sysClr val="window" lastClr="FFFFFF"/>
        </a:solidFill>
        <a:ln>
          <a:solidFill>
            <a:srgbClr val="000204"/>
          </a:solidFill>
        </a:ln>
      </c:spPr>
    </c:plotArea>
    <c:legend>
      <c:legendPos val="r"/>
      <c:layout>
        <c:manualLayout>
          <c:xMode val="edge"/>
          <c:yMode val="edge"/>
          <c:x val="0.1227132902348976"/>
          <c:y val="0.54575040221726889"/>
          <c:w val="0.49014783107273846"/>
          <c:h val="0.35777839973443898"/>
        </c:manualLayout>
      </c:layout>
      <c:overlay val="0"/>
      <c:spPr>
        <a:solidFill>
          <a:sysClr val="window" lastClr="FFFFFF"/>
        </a:solidFill>
        <a:ln>
          <a:solidFill>
            <a:srgbClr val="002D6A"/>
          </a:solidFill>
        </a:ln>
      </c:spPr>
      <c:txPr>
        <a:bodyPr/>
        <a:lstStyle/>
        <a:p>
          <a:pPr rtl="0">
            <a:defRPr sz="900" baseline="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5955193864813E-2"/>
          <c:y val="4.608751880304094E-2"/>
          <c:w val="0.86379993198754668"/>
          <c:h val="0.81008732655441029"/>
        </c:manualLayout>
      </c:layout>
      <c:lineChart>
        <c:grouping val="standard"/>
        <c:varyColors val="0"/>
        <c:ser>
          <c:idx val="0"/>
          <c:order val="0"/>
          <c:tx>
            <c:strRef>
              <c:f>'Siart 4.03'!$A$24</c:f>
              <c:strCache>
                <c:ptCount val="1"/>
                <c:pt idx="0">
                  <c:v>Dynion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'Siart 4.03'!$B$23:$P$23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'Siart 4.03'!$B$24:$P$24</c:f>
              <c:numCache>
                <c:formatCode>General</c:formatCode>
                <c:ptCount val="15"/>
                <c:pt idx="0">
                  <c:v>74.099999999999994</c:v>
                </c:pt>
                <c:pt idx="1">
                  <c:v>74.2</c:v>
                </c:pt>
                <c:pt idx="2">
                  <c:v>76.400000000000006</c:v>
                </c:pt>
                <c:pt idx="3">
                  <c:v>74.7</c:v>
                </c:pt>
                <c:pt idx="4">
                  <c:v>71.7</c:v>
                </c:pt>
                <c:pt idx="5">
                  <c:v>71.3</c:v>
                </c:pt>
                <c:pt idx="6">
                  <c:v>71.599999999999994</c:v>
                </c:pt>
                <c:pt idx="7">
                  <c:v>73.7</c:v>
                </c:pt>
                <c:pt idx="8">
                  <c:v>74.3</c:v>
                </c:pt>
                <c:pt idx="9">
                  <c:v>72.3</c:v>
                </c:pt>
                <c:pt idx="10">
                  <c:v>73.599999999999994</c:v>
                </c:pt>
                <c:pt idx="11">
                  <c:v>76.3</c:v>
                </c:pt>
                <c:pt idx="12">
                  <c:v>75.8</c:v>
                </c:pt>
                <c:pt idx="13">
                  <c:v>79.2</c:v>
                </c:pt>
                <c:pt idx="14" formatCode="0.0">
                  <c:v>77.065279253719567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B-4D4F-AFA0-DA7B1D2C433A}"/>
            </c:ext>
          </c:extLst>
        </c:ser>
        <c:ser>
          <c:idx val="2"/>
          <c:order val="1"/>
          <c:tx>
            <c:strRef>
              <c:f>'Siart 4.03'!$A$25</c:f>
              <c:strCache>
                <c:ptCount val="1"/>
                <c:pt idx="0">
                  <c:v>Merched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'Siart 4.03'!$B$23:$P$23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'Siart 4.03'!$B$25:$P$25</c:f>
              <c:numCache>
                <c:formatCode>General</c:formatCode>
                <c:ptCount val="15"/>
                <c:pt idx="0">
                  <c:v>65.3</c:v>
                </c:pt>
                <c:pt idx="1">
                  <c:v>65.5</c:v>
                </c:pt>
                <c:pt idx="2">
                  <c:v>63.9</c:v>
                </c:pt>
                <c:pt idx="3">
                  <c:v>64.900000000000006</c:v>
                </c:pt>
                <c:pt idx="4">
                  <c:v>63.8</c:v>
                </c:pt>
                <c:pt idx="5">
                  <c:v>63.1</c:v>
                </c:pt>
                <c:pt idx="6">
                  <c:v>64.2</c:v>
                </c:pt>
                <c:pt idx="7">
                  <c:v>64</c:v>
                </c:pt>
                <c:pt idx="8">
                  <c:v>64.8</c:v>
                </c:pt>
                <c:pt idx="9">
                  <c:v>65.400000000000006</c:v>
                </c:pt>
                <c:pt idx="10">
                  <c:v>69</c:v>
                </c:pt>
                <c:pt idx="11">
                  <c:v>70.400000000000006</c:v>
                </c:pt>
                <c:pt idx="12">
                  <c:v>69.3</c:v>
                </c:pt>
                <c:pt idx="13">
                  <c:v>71.099999999999994</c:v>
                </c:pt>
                <c:pt idx="14" formatCode="0.0">
                  <c:v>72.352957452869916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B-4D4F-AFA0-DA7B1D2C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75392"/>
        <c:axId val="229677312"/>
      </c:lineChart>
      <c:catAx>
        <c:axId val="22967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677312"/>
        <c:crosses val="autoZero"/>
        <c:auto val="1"/>
        <c:lblAlgn val="ctr"/>
        <c:lblOffset val="100"/>
        <c:noMultiLvlLbl val="0"/>
      </c:catAx>
      <c:valAx>
        <c:axId val="2296773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675392"/>
        <c:crosses val="autoZero"/>
        <c:crossBetween val="midCat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0576156124779243"/>
          <c:y val="0.4510171157187256"/>
          <c:w val="0.26305116923675681"/>
          <c:h val="0.23436735799796865"/>
        </c:manualLayout>
      </c:layout>
      <c:overlay val="0"/>
      <c:spPr>
        <a:solidFill>
          <a:sysClr val="window" lastClr="FFFFFF"/>
        </a:solidFill>
        <a:ln>
          <a:solidFill>
            <a:srgbClr val="002D6A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60694016802765E-2"/>
          <c:y val="5.5927175668357185E-2"/>
          <c:w val="0.88528423127943623"/>
          <c:h val="0.814729572968040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'Siart 4.04'!$B$29</c:f>
              <c:strCache>
                <c:ptCount val="1"/>
                <c:pt idx="0">
                  <c:v>Amcangyfrif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7ED-4020-9D1F-4B984E398BC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7ED-4020-9D1F-4B984E398BC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7ED-4020-9D1F-4B984E398BC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7ED-4020-9D1F-4B984E398BC4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7ED-4020-9D1F-4B984E398BC4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7ED-4020-9D1F-4B984E398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4.04'!$A$30:$A$34</c:f>
              <c:strCache>
                <c:ptCount val="5"/>
                <c:pt idx="0">
                  <c:v>16-24</c:v>
                </c:pt>
                <c:pt idx="1">
                  <c:v>25-44</c:v>
                </c:pt>
                <c:pt idx="2">
                  <c:v>45-64</c:v>
                </c:pt>
                <c:pt idx="3">
                  <c:v>65-74</c:v>
                </c:pt>
                <c:pt idx="4">
                  <c:v>75+</c:v>
                </c:pt>
              </c:strCache>
            </c:strRef>
          </c:cat>
          <c:val>
            <c:numRef>
              <c:f>'Siart 4.04'!$B$30:$B$34</c:f>
              <c:numCache>
                <c:formatCode>0.0</c:formatCode>
                <c:ptCount val="5"/>
                <c:pt idx="0">
                  <c:v>7.8</c:v>
                </c:pt>
                <c:pt idx="1">
                  <c:v>7.8</c:v>
                </c:pt>
                <c:pt idx="2">
                  <c:v>7.6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ED-4020-9D1F-4B984E39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30774656"/>
        <c:axId val="230780928"/>
      </c:barChart>
      <c:catAx>
        <c:axId val="23077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Grŵp</a:t>
                </a:r>
                <a:r>
                  <a:rPr lang="en-GB" baseline="0">
                    <a:solidFill>
                      <a:schemeClr val="tx1"/>
                    </a:solidFill>
                  </a:rPr>
                  <a:t> oedran</a:t>
                </a:r>
                <a:endParaRPr lang="en-GB">
                  <a:solidFill>
                    <a:schemeClr val="tx1"/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0780928"/>
        <c:crosses val="autoZero"/>
        <c:auto val="1"/>
        <c:lblAlgn val="ctr"/>
        <c:lblOffset val="100"/>
        <c:noMultiLvlLbl val="0"/>
      </c:catAx>
      <c:valAx>
        <c:axId val="230780928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Boddhad</a:t>
                </a:r>
                <a:r>
                  <a:rPr lang="en-GB" baseline="0">
                    <a:solidFill>
                      <a:schemeClr val="tx1"/>
                    </a:solidFill>
                  </a:rPr>
                  <a:t> â bywyd</a:t>
                </a:r>
                <a:endParaRPr lang="en-GB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0153660369918549E-3"/>
              <c:y val="0.4209369953473101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0774656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80510184160847E-2"/>
          <c:y val="2.8252405949256341E-2"/>
          <c:w val="0.84900219084184714"/>
          <c:h val="0.68725109361329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'Siart 4.05'!$B$22:$B$23</c:f>
              <c:strCache>
                <c:ptCount val="2"/>
                <c:pt idx="0">
                  <c:v>Cyfradd Cyflogaeth %</c:v>
                </c:pt>
                <c:pt idx="1">
                  <c:v>Gwryw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-7.575757575757576E-3"/>
                  <c:y val="1.21212121212121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C-466D-B92F-E756B7098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4.05'!$A$24:$A$30</c:f>
              <c:strCache>
                <c:ptCount val="7"/>
                <c:pt idx="0">
                  <c:v>Gwyn</c:v>
                </c:pt>
                <c:pt idx="1">
                  <c:v>Du</c:v>
                </c:pt>
                <c:pt idx="2">
                  <c:v>Asiaidd</c:v>
                </c:pt>
                <c:pt idx="3">
                  <c:v>Cymysg</c:v>
                </c:pt>
                <c:pt idx="4">
                  <c:v>Arall</c:v>
                </c:pt>
                <c:pt idx="5">
                  <c:v>Amh. / Heb ateb</c:v>
                </c:pt>
                <c:pt idx="6">
                  <c:v>Pob un</c:v>
                </c:pt>
              </c:strCache>
            </c:strRef>
          </c:cat>
          <c:val>
            <c:numRef>
              <c:f>'Siart 4.05'!$B$24:$B$30</c:f>
              <c:numCache>
                <c:formatCode>#,##0.0</c:formatCode>
                <c:ptCount val="7"/>
                <c:pt idx="0">
                  <c:v>75.260578035709131</c:v>
                </c:pt>
                <c:pt idx="1">
                  <c:v>60.616497330807647</c:v>
                </c:pt>
                <c:pt idx="2">
                  <c:v>67.25483241709523</c:v>
                </c:pt>
                <c:pt idx="3">
                  <c:v>80.776762402088778</c:v>
                </c:pt>
                <c:pt idx="4">
                  <c:v>59.597806215722116</c:v>
                </c:pt>
                <c:pt idx="5">
                  <c:v>44.821731748726656</c:v>
                </c:pt>
                <c:pt idx="6">
                  <c:v>74.824492505584203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3-4214-BA45-540084CD6AAC}"/>
            </c:ext>
          </c:extLst>
        </c:ser>
        <c:ser>
          <c:idx val="1"/>
          <c:order val="1"/>
          <c:tx>
            <c:strRef>
              <c:f>'Siart 4.05'!$C$22:$C$23</c:f>
              <c:strCache>
                <c:ptCount val="2"/>
                <c:pt idx="0">
                  <c:v>Cyfradd Cyflogaeth %</c:v>
                </c:pt>
                <c:pt idx="1">
                  <c:v>Benyw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1010101010101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C-466D-B92F-E756B7098B8B}"/>
                </c:ext>
              </c:extLst>
            </c:dLbl>
            <c:dLbl>
              <c:idx val="1"/>
              <c:layout>
                <c:manualLayout>
                  <c:x val="7.575757575757576E-3"/>
                  <c:y val="1.61616161616161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7C-466D-B92F-E756B7098B8B}"/>
                </c:ext>
              </c:extLst>
            </c:dLbl>
            <c:dLbl>
              <c:idx val="2"/>
              <c:layout>
                <c:manualLayout>
                  <c:x val="1.7676767676767725E-2"/>
                  <c:y val="8.08080808080808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C-466D-B92F-E756B7098B8B}"/>
                </c:ext>
              </c:extLst>
            </c:dLbl>
            <c:dLbl>
              <c:idx val="3"/>
              <c:layout>
                <c:manualLayout>
                  <c:x val="1.2626262626262626E-2"/>
                  <c:y val="2.0202020202020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7C-466D-B92F-E756B7098B8B}"/>
                </c:ext>
              </c:extLst>
            </c:dLbl>
            <c:dLbl>
              <c:idx val="4"/>
              <c:layout>
                <c:manualLayout>
                  <c:x val="1.26262626262626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7C-466D-B92F-E756B7098B8B}"/>
                </c:ext>
              </c:extLst>
            </c:dLbl>
            <c:dLbl>
              <c:idx val="6"/>
              <c:layout>
                <c:manualLayout>
                  <c:x val="1.5151515151515152E-2"/>
                  <c:y val="4.04040404040404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7C-466D-B92F-E756B7098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4.05'!$A$24:$A$30</c:f>
              <c:strCache>
                <c:ptCount val="7"/>
                <c:pt idx="0">
                  <c:v>Gwyn</c:v>
                </c:pt>
                <c:pt idx="1">
                  <c:v>Du</c:v>
                </c:pt>
                <c:pt idx="2">
                  <c:v>Asiaidd</c:v>
                </c:pt>
                <c:pt idx="3">
                  <c:v>Cymysg</c:v>
                </c:pt>
                <c:pt idx="4">
                  <c:v>Arall</c:v>
                </c:pt>
                <c:pt idx="5">
                  <c:v>Amh. / Heb ateb</c:v>
                </c:pt>
                <c:pt idx="6">
                  <c:v>Pob un</c:v>
                </c:pt>
              </c:strCache>
            </c:strRef>
          </c:cat>
          <c:val>
            <c:numRef>
              <c:f>'Siart 4.05'!$C$24:$C$30</c:f>
              <c:numCache>
                <c:formatCode>#,##0.0</c:formatCode>
                <c:ptCount val="7"/>
                <c:pt idx="0">
                  <c:v>69.024455068364603</c:v>
                </c:pt>
                <c:pt idx="1">
                  <c:v>56.494496189669775</c:v>
                </c:pt>
                <c:pt idx="2">
                  <c:v>52.355426338981516</c:v>
                </c:pt>
                <c:pt idx="3">
                  <c:v>53.864930838079736</c:v>
                </c:pt>
                <c:pt idx="4">
                  <c:v>38.687209793161671</c:v>
                </c:pt>
                <c:pt idx="5">
                  <c:v>55.197132616487451</c:v>
                </c:pt>
                <c:pt idx="6">
                  <c:v>68.181314650352505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3-4214-BA45-540084CD6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44672"/>
        <c:axId val="230862848"/>
      </c:barChart>
      <c:catAx>
        <c:axId val="23084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862848"/>
        <c:crosses val="autoZero"/>
        <c:auto val="1"/>
        <c:lblAlgn val="ctr"/>
        <c:lblOffset val="100"/>
        <c:noMultiLvlLbl val="0"/>
      </c:catAx>
      <c:valAx>
        <c:axId val="23086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0844672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9.7266219821695837E-2"/>
          <c:y val="0.89441056231607408"/>
          <c:w val="0.86574781458102856"/>
          <c:h val="7.3062276306370799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'Siart 4.06'!$A$28</c:f>
              <c:strCache>
                <c:ptCount val="1"/>
                <c:pt idx="0">
                  <c:v>Anabledd</c:v>
                </c:pt>
              </c:strCache>
            </c:strRef>
          </c:tx>
          <c:spPr>
            <a:ln>
              <a:solidFill>
                <a:schemeClr val="accent3">
                  <a:lumMod val="90000"/>
                </a:schemeClr>
              </a:solidFill>
            </a:ln>
          </c:spPr>
          <c:marker>
            <c:symbol val="none"/>
          </c:marker>
          <c:cat>
            <c:strRef>
              <c:f>'Siart 4.06'!$B$27:$G$27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'Siart 4.06'!$B$28:$G$28</c:f>
              <c:numCache>
                <c:formatCode>#,##0</c:formatCode>
                <c:ptCount val="6"/>
                <c:pt idx="0">
                  <c:v>135</c:v>
                </c:pt>
                <c:pt idx="1">
                  <c:v>150</c:v>
                </c:pt>
                <c:pt idx="2">
                  <c:v>202</c:v>
                </c:pt>
                <c:pt idx="3">
                  <c:v>244</c:v>
                </c:pt>
                <c:pt idx="4">
                  <c:v>338</c:v>
                </c:pt>
                <c:pt idx="5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2-40D9-B329-83E55474802C}"/>
            </c:ext>
          </c:extLst>
        </c:ser>
        <c:ser>
          <c:idx val="1"/>
          <c:order val="1"/>
          <c:tx>
            <c:strRef>
              <c:f>'Siart 4.06'!$A$29</c:f>
              <c:strCache>
                <c:ptCount val="1"/>
                <c:pt idx="0">
                  <c:v>Hil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'Siart 4.06'!$B$27:$G$27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'Siart 4.06'!$B$29:$G$29</c:f>
              <c:numCache>
                <c:formatCode>#,##0</c:formatCode>
                <c:ptCount val="6"/>
                <c:pt idx="0">
                  <c:v>1398</c:v>
                </c:pt>
                <c:pt idx="1">
                  <c:v>1412</c:v>
                </c:pt>
                <c:pt idx="2">
                  <c:v>1677</c:v>
                </c:pt>
                <c:pt idx="3">
                  <c:v>1747</c:v>
                </c:pt>
                <c:pt idx="4">
                  <c:v>2080</c:v>
                </c:pt>
                <c:pt idx="5">
                  <c:v>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8-4098-AFD2-6DEF197E9971}"/>
            </c:ext>
          </c:extLst>
        </c:ser>
        <c:ser>
          <c:idx val="2"/>
          <c:order val="2"/>
          <c:tx>
            <c:strRef>
              <c:f>'Siart 4.06'!$A$30</c:f>
              <c:strCache>
                <c:ptCount val="1"/>
                <c:pt idx="0">
                  <c:v>Crefydd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'Siart 4.06'!$B$27:$G$27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'Siart 4.06'!$B$30:$G$30</c:f>
              <c:numCache>
                <c:formatCode>#,##0</c:formatCode>
                <c:ptCount val="6"/>
                <c:pt idx="0">
                  <c:v>39</c:v>
                </c:pt>
                <c:pt idx="1">
                  <c:v>76</c:v>
                </c:pt>
                <c:pt idx="2">
                  <c:v>84</c:v>
                </c:pt>
                <c:pt idx="3">
                  <c:v>119</c:v>
                </c:pt>
                <c:pt idx="4">
                  <c:v>123</c:v>
                </c:pt>
                <c:pt idx="5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8-4098-AFD2-6DEF197E9971}"/>
            </c:ext>
          </c:extLst>
        </c:ser>
        <c:ser>
          <c:idx val="3"/>
          <c:order val="3"/>
          <c:tx>
            <c:strRef>
              <c:f>'Siart 4.06'!$A$31</c:f>
              <c:strCache>
                <c:ptCount val="1"/>
                <c:pt idx="0">
                  <c:v>Cyfeiriadedd rhywiol</c:v>
                </c:pt>
              </c:strCache>
            </c:strRef>
          </c:tx>
          <c:spPr>
            <a:ln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strRef>
              <c:f>'Siart 4.06'!$B$27:$G$27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'Siart 4.06'!$B$31:$G$31</c:f>
              <c:numCache>
                <c:formatCode>#,##0</c:formatCode>
                <c:ptCount val="6"/>
                <c:pt idx="0">
                  <c:v>219</c:v>
                </c:pt>
                <c:pt idx="1">
                  <c:v>270</c:v>
                </c:pt>
                <c:pt idx="2">
                  <c:v>351</c:v>
                </c:pt>
                <c:pt idx="3">
                  <c:v>372</c:v>
                </c:pt>
                <c:pt idx="4">
                  <c:v>461</c:v>
                </c:pt>
                <c:pt idx="5">
                  <c:v>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8-4098-AFD2-6DEF197E9971}"/>
            </c:ext>
          </c:extLst>
        </c:ser>
        <c:ser>
          <c:idx val="4"/>
          <c:order val="4"/>
          <c:tx>
            <c:strRef>
              <c:f>'Siart 4.06'!$A$32</c:f>
              <c:strCache>
                <c:ptCount val="1"/>
                <c:pt idx="0">
                  <c:v>Hunaniaeth trawsryweddol</c:v>
                </c:pt>
              </c:strCache>
            </c:strRef>
          </c:tx>
          <c:spPr>
            <a:ln>
              <a:solidFill>
                <a:schemeClr val="tx1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'Siart 4.06'!$B$27:$G$27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'Siart 4.06'!$B$32:$G$32</c:f>
              <c:numCache>
                <c:formatCode>#,##0</c:formatCode>
                <c:ptCount val="6"/>
                <c:pt idx="0">
                  <c:v>19</c:v>
                </c:pt>
                <c:pt idx="1">
                  <c:v>47</c:v>
                </c:pt>
                <c:pt idx="2">
                  <c:v>38</c:v>
                </c:pt>
                <c:pt idx="3">
                  <c:v>35</c:v>
                </c:pt>
                <c:pt idx="4">
                  <c:v>45</c:v>
                </c:pt>
                <c:pt idx="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18-4098-AFD2-6DEF197E9971}"/>
            </c:ext>
          </c:extLst>
        </c:ser>
        <c:ser>
          <c:idx val="5"/>
          <c:order val="5"/>
          <c:tx>
            <c:strRef>
              <c:f>'Siart 4.06'!$A$33</c:f>
              <c:strCache>
                <c:ptCount val="1"/>
                <c:pt idx="0">
                  <c:v>Pob trosedd(a)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'Siart 4.06'!$B$27:$G$27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'Siart 4.06'!$B$33:$G$33</c:f>
              <c:numCache>
                <c:formatCode>#,##0</c:formatCode>
                <c:ptCount val="6"/>
                <c:pt idx="0">
                  <c:v>1765</c:v>
                </c:pt>
                <c:pt idx="1">
                  <c:v>1877</c:v>
                </c:pt>
                <c:pt idx="2">
                  <c:v>2259</c:v>
                </c:pt>
                <c:pt idx="3">
                  <c:v>2405</c:v>
                </c:pt>
                <c:pt idx="4">
                  <c:v>2941</c:v>
                </c:pt>
                <c:pt idx="5">
                  <c:v>3370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18-4098-AFD2-6DEF197E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80224"/>
        <c:axId val="230990208"/>
      </c:lineChart>
      <c:catAx>
        <c:axId val="23098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0990208"/>
        <c:crosses val="autoZero"/>
        <c:auto val="1"/>
        <c:lblAlgn val="ctr"/>
        <c:lblOffset val="100"/>
        <c:noMultiLvlLbl val="0"/>
      </c:catAx>
      <c:valAx>
        <c:axId val="230990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Nifer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0980224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'Siart 4.07'!$A$30</c:f>
              <c:strCache>
                <c:ptCount val="1"/>
                <c:pt idx="0">
                  <c:v>Dan 16 oed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'Siart 4.07'!$B$29:$J$29</c:f>
              <c:strCache>
                <c:ptCount val="9"/>
                <c:pt idx="0">
                  <c:v>Pawb </c:v>
                </c:pt>
                <c:pt idx="1">
                  <c:v>Cristnogol </c:v>
                </c:pt>
                <c:pt idx="2">
                  <c:v>Mwslimaidd </c:v>
                </c:pt>
                <c:pt idx="3">
                  <c:v>Bwdhaidd </c:v>
                </c:pt>
                <c:pt idx="4">
                  <c:v>Hindŵaidd </c:v>
                </c:pt>
                <c:pt idx="5">
                  <c:v>Iddewig </c:v>
                </c:pt>
                <c:pt idx="6">
                  <c:v>Sikh </c:v>
                </c:pt>
                <c:pt idx="7">
                  <c:v>Crefydd arall </c:v>
                </c:pt>
                <c:pt idx="8">
                  <c:v>Dim crefydd </c:v>
                </c:pt>
              </c:strCache>
            </c:strRef>
          </c:cat>
          <c:val>
            <c:numRef>
              <c:f>'Siart 4.07'!$B$30:$J$30</c:f>
              <c:numCache>
                <c:formatCode>_-* #,##0_-;\-* #,##0_-;_-* "-"??_-;_-@_-</c:formatCode>
                <c:ptCount val="9"/>
                <c:pt idx="0">
                  <c:v>556296</c:v>
                </c:pt>
                <c:pt idx="1">
                  <c:v>257847</c:v>
                </c:pt>
                <c:pt idx="2">
                  <c:v>14676</c:v>
                </c:pt>
                <c:pt idx="3">
                  <c:v>875</c:v>
                </c:pt>
                <c:pt idx="4">
                  <c:v>1856</c:v>
                </c:pt>
                <c:pt idx="5">
                  <c:v>200</c:v>
                </c:pt>
                <c:pt idx="6">
                  <c:v>659</c:v>
                </c:pt>
                <c:pt idx="7">
                  <c:v>880</c:v>
                </c:pt>
                <c:pt idx="8">
                  <c:v>233461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6-4C2E-BE04-D4D9A72D3F08}"/>
            </c:ext>
          </c:extLst>
        </c:ser>
        <c:ser>
          <c:idx val="3"/>
          <c:order val="1"/>
          <c:tx>
            <c:strRef>
              <c:f>'Siart 4.07'!$A$31</c:f>
              <c:strCache>
                <c:ptCount val="1"/>
                <c:pt idx="0">
                  <c:v>16 i 49 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strRef>
              <c:f>'Siart 4.07'!$B$29:$J$29</c:f>
              <c:strCache>
                <c:ptCount val="9"/>
                <c:pt idx="0">
                  <c:v>Pawb </c:v>
                </c:pt>
                <c:pt idx="1">
                  <c:v>Cristnogol </c:v>
                </c:pt>
                <c:pt idx="2">
                  <c:v>Mwslimaidd </c:v>
                </c:pt>
                <c:pt idx="3">
                  <c:v>Bwdhaidd </c:v>
                </c:pt>
                <c:pt idx="4">
                  <c:v>Hindŵaidd </c:v>
                </c:pt>
                <c:pt idx="5">
                  <c:v>Iddewig </c:v>
                </c:pt>
                <c:pt idx="6">
                  <c:v>Sikh </c:v>
                </c:pt>
                <c:pt idx="7">
                  <c:v>Crefydd arall </c:v>
                </c:pt>
                <c:pt idx="8">
                  <c:v>Dim crefydd </c:v>
                </c:pt>
              </c:strCache>
            </c:strRef>
          </c:cat>
          <c:val>
            <c:numRef>
              <c:f>'Siart 4.07'!$B$31:$J$31</c:f>
              <c:numCache>
                <c:formatCode>_-* #,##0_-;\-* #,##0_-;_-* "-"??_-;_-@_-</c:formatCode>
                <c:ptCount val="9"/>
                <c:pt idx="0">
                  <c:v>1351209</c:v>
                </c:pt>
                <c:pt idx="1">
                  <c:v>650661</c:v>
                </c:pt>
                <c:pt idx="2">
                  <c:v>26210</c:v>
                </c:pt>
                <c:pt idx="3">
                  <c:v>5487</c:v>
                </c:pt>
                <c:pt idx="4">
                  <c:v>6689</c:v>
                </c:pt>
                <c:pt idx="5">
                  <c:v>831</c:v>
                </c:pt>
                <c:pt idx="6">
                  <c:v>1776</c:v>
                </c:pt>
                <c:pt idx="7">
                  <c:v>7229</c:v>
                </c:pt>
                <c:pt idx="8">
                  <c:v>563367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6-4C2E-BE04-D4D9A72D3F08}"/>
            </c:ext>
          </c:extLst>
        </c:ser>
        <c:ser>
          <c:idx val="4"/>
          <c:order val="2"/>
          <c:tx>
            <c:strRef>
              <c:f>'Siart 4.07'!$A$32</c:f>
              <c:strCache>
                <c:ptCount val="1"/>
                <c:pt idx="0">
                  <c:v>50 i 64 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'Siart 4.07'!$B$29:$J$29</c:f>
              <c:strCache>
                <c:ptCount val="9"/>
                <c:pt idx="0">
                  <c:v>Pawb </c:v>
                </c:pt>
                <c:pt idx="1">
                  <c:v>Cristnogol </c:v>
                </c:pt>
                <c:pt idx="2">
                  <c:v>Mwslimaidd </c:v>
                </c:pt>
                <c:pt idx="3">
                  <c:v>Bwdhaidd </c:v>
                </c:pt>
                <c:pt idx="4">
                  <c:v>Hindŵaidd </c:v>
                </c:pt>
                <c:pt idx="5">
                  <c:v>Iddewig </c:v>
                </c:pt>
                <c:pt idx="6">
                  <c:v>Sikh </c:v>
                </c:pt>
                <c:pt idx="7">
                  <c:v>Crefydd arall </c:v>
                </c:pt>
                <c:pt idx="8">
                  <c:v>Dim crefydd </c:v>
                </c:pt>
              </c:strCache>
            </c:strRef>
          </c:cat>
          <c:val>
            <c:numRef>
              <c:f>'Siart 4.07'!$B$32:$J$32</c:f>
              <c:numCache>
                <c:formatCode>_-* #,##0_-;\-* #,##0_-;_-* "-"??_-;_-@_-</c:formatCode>
                <c:ptCount val="9"/>
                <c:pt idx="0">
                  <c:v>593407</c:v>
                </c:pt>
                <c:pt idx="1">
                  <c:v>406178</c:v>
                </c:pt>
                <c:pt idx="2">
                  <c:v>3463</c:v>
                </c:pt>
                <c:pt idx="3">
                  <c:v>2041</c:v>
                </c:pt>
                <c:pt idx="4">
                  <c:v>1250</c:v>
                </c:pt>
                <c:pt idx="5">
                  <c:v>496</c:v>
                </c:pt>
                <c:pt idx="6">
                  <c:v>374</c:v>
                </c:pt>
                <c:pt idx="7">
                  <c:v>3336</c:v>
                </c:pt>
                <c:pt idx="8">
                  <c:v>128172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6-4C2E-BE04-D4D9A72D3F08}"/>
            </c:ext>
          </c:extLst>
        </c:ser>
        <c:ser>
          <c:idx val="0"/>
          <c:order val="3"/>
          <c:tx>
            <c:strRef>
              <c:f>'Siart 4.07'!$A$33</c:f>
              <c:strCache>
                <c:ptCount val="1"/>
                <c:pt idx="0">
                  <c:v>65 a throsodd </c:v>
                </c:pt>
              </c:strCache>
            </c:strRef>
          </c:tx>
          <c:spPr>
            <a:solidFill>
              <a:schemeClr val="tx1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'Siart 4.07'!$B$29:$J$29</c:f>
              <c:strCache>
                <c:ptCount val="9"/>
                <c:pt idx="0">
                  <c:v>Pawb </c:v>
                </c:pt>
                <c:pt idx="1">
                  <c:v>Cristnogol </c:v>
                </c:pt>
                <c:pt idx="2">
                  <c:v>Mwslimaidd </c:v>
                </c:pt>
                <c:pt idx="3">
                  <c:v>Bwdhaidd </c:v>
                </c:pt>
                <c:pt idx="4">
                  <c:v>Hindŵaidd </c:v>
                </c:pt>
                <c:pt idx="5">
                  <c:v>Iddewig </c:v>
                </c:pt>
                <c:pt idx="6">
                  <c:v>Sikh </c:v>
                </c:pt>
                <c:pt idx="7">
                  <c:v>Crefydd arall </c:v>
                </c:pt>
                <c:pt idx="8">
                  <c:v>Dim crefydd </c:v>
                </c:pt>
              </c:strCache>
            </c:strRef>
          </c:cat>
          <c:val>
            <c:numRef>
              <c:f>'Siart 4.07'!$B$33:$J$33</c:f>
              <c:numCache>
                <c:formatCode>_-* #,##0_-;\-* #,##0_-;_-* "-"??_-;_-@_-</c:formatCode>
                <c:ptCount val="9"/>
                <c:pt idx="0">
                  <c:v>562544</c:v>
                </c:pt>
                <c:pt idx="1">
                  <c:v>448613</c:v>
                </c:pt>
                <c:pt idx="2">
                  <c:v>1601</c:v>
                </c:pt>
                <c:pt idx="3">
                  <c:v>714</c:v>
                </c:pt>
                <c:pt idx="4">
                  <c:v>639</c:v>
                </c:pt>
                <c:pt idx="5">
                  <c:v>537</c:v>
                </c:pt>
                <c:pt idx="6">
                  <c:v>153</c:v>
                </c:pt>
                <c:pt idx="7">
                  <c:v>1260</c:v>
                </c:pt>
                <c:pt idx="8">
                  <c:v>57997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6-4C2E-BE04-D4D9A72D3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203584"/>
        <c:axId val="231205120"/>
      </c:barChart>
      <c:catAx>
        <c:axId val="231203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1205120"/>
        <c:crosses val="autoZero"/>
        <c:auto val="1"/>
        <c:lblAlgn val="ctr"/>
        <c:lblOffset val="100"/>
        <c:noMultiLvlLbl val="0"/>
      </c:catAx>
      <c:valAx>
        <c:axId val="231205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31203584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89078684801179E-2"/>
          <c:y val="4.0824031611433186E-2"/>
          <c:w val="0.8881638041663259"/>
          <c:h val="0.88222667081869"/>
        </c:manualLayout>
      </c:layout>
      <c:lineChart>
        <c:grouping val="standard"/>
        <c:varyColors val="0"/>
        <c:ser>
          <c:idx val="0"/>
          <c:order val="0"/>
          <c:tx>
            <c:strRef>
              <c:f>'Siart 4.08'!$B$25</c:f>
              <c:strCache>
                <c:ptCount val="1"/>
                <c:pt idx="0">
                  <c:v>Canran</c:v>
                </c:pt>
              </c:strCache>
            </c:strRef>
          </c:tx>
          <c:marker>
            <c:symbol val="none"/>
          </c:marker>
          <c:dPt>
            <c:idx val="6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916A-4F72-96F5-1F53291C33A9}"/>
              </c:ext>
            </c:extLst>
          </c:dPt>
          <c:cat>
            <c:strRef>
              <c:f>'Siart 4.08'!$A$26:$A$33</c:f>
              <c:strCache>
                <c:ptCount val="8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2017/8</c:v>
                </c:pt>
              </c:strCache>
            </c:strRef>
          </c:cat>
          <c:val>
            <c:numRef>
              <c:f>'Siart 4.08'!$B$26:$B$33</c:f>
              <c:numCache>
                <c:formatCode>General</c:formatCode>
                <c:ptCount val="8"/>
                <c:pt idx="0">
                  <c:v>15.5</c:v>
                </c:pt>
                <c:pt idx="1">
                  <c:v>16.5</c:v>
                </c:pt>
                <c:pt idx="2">
                  <c:v>16.8</c:v>
                </c:pt>
                <c:pt idx="3">
                  <c:v>19.7</c:v>
                </c:pt>
                <c:pt idx="4">
                  <c:v>23.3</c:v>
                </c:pt>
                <c:pt idx="5">
                  <c:v>26.1</c:v>
                </c:pt>
                <c:pt idx="6">
                  <c:v>20.6</c:v>
                </c:pt>
                <c:pt idx="7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F72-96F5-1F53291C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57824"/>
        <c:axId val="231371904"/>
      </c:lineChart>
      <c:catAx>
        <c:axId val="2313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231371904"/>
        <c:crosses val="autoZero"/>
        <c:auto val="1"/>
        <c:lblAlgn val="ctr"/>
        <c:lblOffset val="100"/>
        <c:noMultiLvlLbl val="0"/>
      </c:catAx>
      <c:valAx>
        <c:axId val="23137190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aseline="0"/>
                </a:pPr>
                <a:r>
                  <a:rPr lang="en-GB" sz="1100" baseline="0"/>
                  <a:t>Canran </a:t>
                </a:r>
              </a:p>
            </c:rich>
          </c:tx>
          <c:layout>
            <c:manualLayout>
              <c:xMode val="edge"/>
              <c:yMode val="edge"/>
              <c:x val="1.2162675788673508E-2"/>
              <c:y val="0.307866228259929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231357824"/>
        <c:crosses val="autoZero"/>
        <c:crossBetween val="between"/>
      </c:valAx>
      <c:spPr>
        <a:solidFill>
          <a:sysClr val="window" lastClr="FFFFFF"/>
        </a:solidFill>
        <a:ln>
          <a:solidFill>
            <a:srgbClr val="000204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2217472461097E-2"/>
          <c:y val="5.8516196447230932E-2"/>
          <c:w val="0.89039642674016206"/>
          <c:h val="0.82356543989994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'Siart 4.09'!$D$22</c:f>
              <c:strCache>
                <c:ptCount val="1"/>
                <c:pt idx="0">
                  <c:v>Bwlch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'Siart 4.09'!$A$23:$A$28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'Siart 4.09'!$D$23:$D$28</c:f>
              <c:numCache>
                <c:formatCode>0.0</c:formatCode>
                <c:ptCount val="6"/>
                <c:pt idx="0">
                  <c:v>35.215662790390176</c:v>
                </c:pt>
                <c:pt idx="1">
                  <c:v>34.1</c:v>
                </c:pt>
                <c:pt idx="2">
                  <c:v>35.4</c:v>
                </c:pt>
                <c:pt idx="3">
                  <c:v>34.003538091578491</c:v>
                </c:pt>
                <c:pt idx="4">
                  <c:v>35</c:v>
                </c:pt>
                <c:pt idx="5" formatCode="General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2-44A7-9FCD-3E7135E6D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38592"/>
        <c:axId val="231444480"/>
      </c:barChart>
      <c:catAx>
        <c:axId val="2314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444480"/>
        <c:crosses val="autoZero"/>
        <c:auto val="0"/>
        <c:lblAlgn val="ctr"/>
        <c:lblOffset val="100"/>
        <c:noMultiLvlLbl val="0"/>
      </c:catAx>
      <c:valAx>
        <c:axId val="2314444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Pwyntiau Canran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1438592"/>
        <c:crosses val="autoZero"/>
        <c:crossBetween val="between"/>
        <c:majorUnit val="20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4958496445034"/>
          <c:y val="5.1400554097404488E-2"/>
          <c:w val="0.84559486774928183"/>
          <c:h val="0.77465927870127349"/>
        </c:manualLayout>
      </c:layout>
      <c:lineChart>
        <c:grouping val="standard"/>
        <c:varyColors val="0"/>
        <c:ser>
          <c:idx val="0"/>
          <c:order val="0"/>
          <c:tx>
            <c:strRef>
              <c:f>'Siart 1.04'!$C$23</c:f>
              <c:strCache>
                <c:ptCount val="1"/>
                <c:pt idx="0">
                  <c:v>Cymru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'Siart 1.04'!$A$24:$A$268</c:f>
              <c:numCache>
                <c:formatCode>General</c:formatCode>
                <c:ptCount val="245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2001</c:v>
                </c:pt>
                <c:pt idx="23">
                  <c:v>2001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2002</c:v>
                </c:pt>
                <c:pt idx="35">
                  <c:v>2002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2003</c:v>
                </c:pt>
                <c:pt idx="47">
                  <c:v>2003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2004</c:v>
                </c:pt>
                <c:pt idx="59">
                  <c:v>2004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2005</c:v>
                </c:pt>
                <c:pt idx="71">
                  <c:v>2005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2006</c:v>
                </c:pt>
                <c:pt idx="83">
                  <c:v>2006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2007</c:v>
                </c:pt>
                <c:pt idx="95">
                  <c:v>2007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2008</c:v>
                </c:pt>
                <c:pt idx="107">
                  <c:v>2008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2009</c:v>
                </c:pt>
                <c:pt idx="119">
                  <c:v>2009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2011</c:v>
                </c:pt>
                <c:pt idx="143">
                  <c:v>2011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2012</c:v>
                </c:pt>
                <c:pt idx="155">
                  <c:v>2012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2013</c:v>
                </c:pt>
                <c:pt idx="167">
                  <c:v>2013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2014</c:v>
                </c:pt>
                <c:pt idx="179">
                  <c:v>2014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2015</c:v>
                </c:pt>
                <c:pt idx="191">
                  <c:v>2015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2016</c:v>
                </c:pt>
                <c:pt idx="203">
                  <c:v>2016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2017</c:v>
                </c:pt>
                <c:pt idx="215">
                  <c:v>2017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2018</c:v>
                </c:pt>
                <c:pt idx="227">
                  <c:v>2018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2019</c:v>
                </c:pt>
                <c:pt idx="239">
                  <c:v>2019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</c:numCache>
            </c:numRef>
          </c:cat>
          <c:val>
            <c:numRef>
              <c:f>'Siart 1.04'!$C$24:$C$268</c:f>
              <c:numCache>
                <c:formatCode>0.0</c:formatCode>
                <c:ptCount val="245"/>
                <c:pt idx="0">
                  <c:v>28.234052552226593</c:v>
                </c:pt>
                <c:pt idx="1">
                  <c:v>28.405388524466368</c:v>
                </c:pt>
                <c:pt idx="2">
                  <c:v>28.229080210513498</c:v>
                </c:pt>
                <c:pt idx="3">
                  <c:v>28.241857489228927</c:v>
                </c:pt>
                <c:pt idx="4">
                  <c:v>28.022704818906327</c:v>
                </c:pt>
                <c:pt idx="5">
                  <c:v>28.161204208989563</c:v>
                </c:pt>
                <c:pt idx="6">
                  <c:v>28.165681084364547</c:v>
                </c:pt>
                <c:pt idx="7">
                  <c:v>28.182129251462758</c:v>
                </c:pt>
                <c:pt idx="8">
                  <c:v>27.40656692139963</c:v>
                </c:pt>
                <c:pt idx="9">
                  <c:v>27.793573434140626</c:v>
                </c:pt>
                <c:pt idx="10">
                  <c:v>27.894697117383252</c:v>
                </c:pt>
                <c:pt idx="11">
                  <c:v>27.943171803031106</c:v>
                </c:pt>
                <c:pt idx="12">
                  <c:v>28.261809291346527</c:v>
                </c:pt>
                <c:pt idx="13">
                  <c:v>27.875344252924901</c:v>
                </c:pt>
                <c:pt idx="14">
                  <c:v>27.906727428231491</c:v>
                </c:pt>
                <c:pt idx="15">
                  <c:v>28.035675273022409</c:v>
                </c:pt>
                <c:pt idx="16">
                  <c:v>27.753169800494149</c:v>
                </c:pt>
                <c:pt idx="17">
                  <c:v>28.013731523099494</c:v>
                </c:pt>
                <c:pt idx="18">
                  <c:v>27.804075239405016</c:v>
                </c:pt>
                <c:pt idx="19">
                  <c:v>28.311574570771832</c:v>
                </c:pt>
                <c:pt idx="20">
                  <c:v>28.279230478012366</c:v>
                </c:pt>
                <c:pt idx="21">
                  <c:v>28.410807651418068</c:v>
                </c:pt>
                <c:pt idx="22">
                  <c:v>28.368215644764824</c:v>
                </c:pt>
                <c:pt idx="23">
                  <c:v>28.57953256814363</c:v>
                </c:pt>
                <c:pt idx="24">
                  <c:v>28.485023073942404</c:v>
                </c:pt>
                <c:pt idx="25">
                  <c:v>28.841366132412386</c:v>
                </c:pt>
                <c:pt idx="26">
                  <c:v>29.240866010949834</c:v>
                </c:pt>
                <c:pt idx="27">
                  <c:v>29.276208436462039</c:v>
                </c:pt>
                <c:pt idx="28">
                  <c:v>29.457025499473605</c:v>
                </c:pt>
                <c:pt idx="29">
                  <c:v>29.05736233525343</c:v>
                </c:pt>
                <c:pt idx="30">
                  <c:v>29.715843386221476</c:v>
                </c:pt>
                <c:pt idx="31">
                  <c:v>29.059669487707971</c:v>
                </c:pt>
                <c:pt idx="32">
                  <c:v>29.178562976708029</c:v>
                </c:pt>
                <c:pt idx="33">
                  <c:v>29.284936010163918</c:v>
                </c:pt>
                <c:pt idx="34">
                  <c:v>29.463441385104566</c:v>
                </c:pt>
                <c:pt idx="35">
                  <c:v>29.349525276065712</c:v>
                </c:pt>
                <c:pt idx="36">
                  <c:v>29.55395509792654</c:v>
                </c:pt>
                <c:pt idx="37">
                  <c:v>29.171199487227241</c:v>
                </c:pt>
                <c:pt idx="38">
                  <c:v>28.997430560995944</c:v>
                </c:pt>
                <c:pt idx="39">
                  <c:v>28.729387407114579</c:v>
                </c:pt>
                <c:pt idx="40">
                  <c:v>28.524654229215454</c:v>
                </c:pt>
                <c:pt idx="41">
                  <c:v>28.605144570423519</c:v>
                </c:pt>
                <c:pt idx="42">
                  <c:v>28.308432540330845</c:v>
                </c:pt>
                <c:pt idx="43">
                  <c:v>27.957760386116007</c:v>
                </c:pt>
                <c:pt idx="44">
                  <c:v>27.708913648638724</c:v>
                </c:pt>
                <c:pt idx="45">
                  <c:v>26.904772275495102</c:v>
                </c:pt>
                <c:pt idx="46">
                  <c:v>27.072823410986143</c:v>
                </c:pt>
                <c:pt idx="47">
                  <c:v>26.915233564081124</c:v>
                </c:pt>
                <c:pt idx="48">
                  <c:v>26.600916861349809</c:v>
                </c:pt>
                <c:pt idx="49">
                  <c:v>26.335430042612217</c:v>
                </c:pt>
                <c:pt idx="50">
                  <c:v>25.808825046897386</c:v>
                </c:pt>
                <c:pt idx="51">
                  <c:v>25.767699979889439</c:v>
                </c:pt>
                <c:pt idx="52">
                  <c:v>25.931099773492338</c:v>
                </c:pt>
                <c:pt idx="53">
                  <c:v>25.634909240476251</c:v>
                </c:pt>
                <c:pt idx="54">
                  <c:v>25.734292024920169</c:v>
                </c:pt>
                <c:pt idx="55">
                  <c:v>26.051212362220532</c:v>
                </c:pt>
                <c:pt idx="56">
                  <c:v>25.794869412301516</c:v>
                </c:pt>
                <c:pt idx="57">
                  <c:v>26.253938760524086</c:v>
                </c:pt>
                <c:pt idx="58">
                  <c:v>26.155265665675156</c:v>
                </c:pt>
                <c:pt idx="59">
                  <c:v>26.414992087539744</c:v>
                </c:pt>
                <c:pt idx="60">
                  <c:v>25.711986138734567</c:v>
                </c:pt>
                <c:pt idx="61">
                  <c:v>25.941675991905328</c:v>
                </c:pt>
                <c:pt idx="62">
                  <c:v>25.492234196817115</c:v>
                </c:pt>
                <c:pt idx="63">
                  <c:v>26.230297654324183</c:v>
                </c:pt>
                <c:pt idx="64">
                  <c:v>26.744363991287809</c:v>
                </c:pt>
                <c:pt idx="65">
                  <c:v>27.483947830864132</c:v>
                </c:pt>
                <c:pt idx="66">
                  <c:v>27.113662361325964</c:v>
                </c:pt>
                <c:pt idx="67">
                  <c:v>26.516339675282385</c:v>
                </c:pt>
                <c:pt idx="68">
                  <c:v>26.329654972989253</c:v>
                </c:pt>
                <c:pt idx="69">
                  <c:v>26.514958203984975</c:v>
                </c:pt>
                <c:pt idx="70">
                  <c:v>26.750212880068087</c:v>
                </c:pt>
                <c:pt idx="71">
                  <c:v>26.35571935396387</c:v>
                </c:pt>
                <c:pt idx="72">
                  <c:v>26.737029275989439</c:v>
                </c:pt>
                <c:pt idx="73">
                  <c:v>27.190570231797242</c:v>
                </c:pt>
                <c:pt idx="74">
                  <c:v>27.304426766151494</c:v>
                </c:pt>
                <c:pt idx="75">
                  <c:v>27.506714860125683</c:v>
                </c:pt>
                <c:pt idx="76">
                  <c:v>27.13920050389244</c:v>
                </c:pt>
                <c:pt idx="77">
                  <c:v>26.766225621323059</c:v>
                </c:pt>
                <c:pt idx="78">
                  <c:v>26.389053271633436</c:v>
                </c:pt>
                <c:pt idx="79">
                  <c:v>26.437093064091634</c:v>
                </c:pt>
                <c:pt idx="80">
                  <c:v>26.606113152034052</c:v>
                </c:pt>
                <c:pt idx="81">
                  <c:v>26.485029818573441</c:v>
                </c:pt>
                <c:pt idx="82">
                  <c:v>26.517120695700818</c:v>
                </c:pt>
                <c:pt idx="83">
                  <c:v>27.166805158831902</c:v>
                </c:pt>
                <c:pt idx="84">
                  <c:v>26.824693282912165</c:v>
                </c:pt>
                <c:pt idx="85">
                  <c:v>26.612747113834111</c:v>
                </c:pt>
                <c:pt idx="86">
                  <c:v>26.831198425816801</c:v>
                </c:pt>
                <c:pt idx="87">
                  <c:v>26.399028510306756</c:v>
                </c:pt>
                <c:pt idx="88">
                  <c:v>26.034150175370375</c:v>
                </c:pt>
                <c:pt idx="89">
                  <c:v>25.31752853725996</c:v>
                </c:pt>
                <c:pt idx="90">
                  <c:v>25.569534667593455</c:v>
                </c:pt>
                <c:pt idx="91">
                  <c:v>25.941060507424346</c:v>
                </c:pt>
                <c:pt idx="92">
                  <c:v>25.983997407287099</c:v>
                </c:pt>
                <c:pt idx="93">
                  <c:v>25.868866718429313</c:v>
                </c:pt>
                <c:pt idx="94">
                  <c:v>25.536255518972716</c:v>
                </c:pt>
                <c:pt idx="95">
                  <c:v>25.71084573917215</c:v>
                </c:pt>
                <c:pt idx="96">
                  <c:v>25.954881788691399</c:v>
                </c:pt>
                <c:pt idx="97">
                  <c:v>26.130941956516441</c:v>
                </c:pt>
                <c:pt idx="98">
                  <c:v>25.670773072482259</c:v>
                </c:pt>
                <c:pt idx="99">
                  <c:v>25.610903329331066</c:v>
                </c:pt>
                <c:pt idx="100">
                  <c:v>25.692262273182155</c:v>
                </c:pt>
                <c:pt idx="101">
                  <c:v>26.508221111687313</c:v>
                </c:pt>
                <c:pt idx="102">
                  <c:v>26.503363078267693</c:v>
                </c:pt>
                <c:pt idx="103">
                  <c:v>26.422725223693902</c:v>
                </c:pt>
                <c:pt idx="104">
                  <c:v>25.939638670246978</c:v>
                </c:pt>
                <c:pt idx="105">
                  <c:v>26.705231564962542</c:v>
                </c:pt>
                <c:pt idx="106">
                  <c:v>27.294078376412557</c:v>
                </c:pt>
                <c:pt idx="107">
                  <c:v>27.160852257446422</c:v>
                </c:pt>
                <c:pt idx="108">
                  <c:v>26.426245570446824</c:v>
                </c:pt>
                <c:pt idx="109">
                  <c:v>25.854979939672717</c:v>
                </c:pt>
                <c:pt idx="110">
                  <c:v>25.885419266126767</c:v>
                </c:pt>
                <c:pt idx="111">
                  <c:v>25.756032926741433</c:v>
                </c:pt>
                <c:pt idx="112">
                  <c:v>25.883691820298555</c:v>
                </c:pt>
                <c:pt idx="113">
                  <c:v>25.610132995857406</c:v>
                </c:pt>
                <c:pt idx="114">
                  <c:v>26.42143828261085</c:v>
                </c:pt>
                <c:pt idx="115">
                  <c:v>26.0268224589243</c:v>
                </c:pt>
                <c:pt idx="116">
                  <c:v>25.910219348598023</c:v>
                </c:pt>
                <c:pt idx="117">
                  <c:v>25.885166790650008</c:v>
                </c:pt>
                <c:pt idx="118">
                  <c:v>26.1249163551233</c:v>
                </c:pt>
                <c:pt idx="119">
                  <c:v>26.394350208880798</c:v>
                </c:pt>
                <c:pt idx="120">
                  <c:v>25.530855954649621</c:v>
                </c:pt>
                <c:pt idx="121">
                  <c:v>26.25089171141822</c:v>
                </c:pt>
                <c:pt idx="122">
                  <c:v>26.382971656386481</c:v>
                </c:pt>
                <c:pt idx="123">
                  <c:v>26.293048012567397</c:v>
                </c:pt>
                <c:pt idx="124">
                  <c:v>26.101956703344296</c:v>
                </c:pt>
                <c:pt idx="125">
                  <c:v>26.085292357403322</c:v>
                </c:pt>
                <c:pt idx="126">
                  <c:v>25.998166690323057</c:v>
                </c:pt>
                <c:pt idx="127">
                  <c:v>26.168935604244101</c:v>
                </c:pt>
                <c:pt idx="128">
                  <c:v>26.309492325740695</c:v>
                </c:pt>
                <c:pt idx="129">
                  <c:v>26.448009865843026</c:v>
                </c:pt>
                <c:pt idx="130">
                  <c:v>25.951941806004378</c:v>
                </c:pt>
                <c:pt idx="131">
                  <c:v>25.740132911142503</c:v>
                </c:pt>
                <c:pt idx="132">
                  <c:v>26.143897702313314</c:v>
                </c:pt>
                <c:pt idx="133">
                  <c:v>26.279795391171465</c:v>
                </c:pt>
                <c:pt idx="134">
                  <c:v>26.065923422766396</c:v>
                </c:pt>
                <c:pt idx="135">
                  <c:v>26.35106726660608</c:v>
                </c:pt>
                <c:pt idx="136">
                  <c:v>26.425850019579727</c:v>
                </c:pt>
                <c:pt idx="137">
                  <c:v>26.29612526726476</c:v>
                </c:pt>
                <c:pt idx="138">
                  <c:v>26.454419040180582</c:v>
                </c:pt>
                <c:pt idx="139">
                  <c:v>26.103200173935154</c:v>
                </c:pt>
                <c:pt idx="140">
                  <c:v>26.085478881683454</c:v>
                </c:pt>
                <c:pt idx="141">
                  <c:v>25.951120869548696</c:v>
                </c:pt>
                <c:pt idx="142">
                  <c:v>25.84367987213211</c:v>
                </c:pt>
                <c:pt idx="143">
                  <c:v>25.592288451556222</c:v>
                </c:pt>
                <c:pt idx="144">
                  <c:v>25.445546123386642</c:v>
                </c:pt>
                <c:pt idx="145">
                  <c:v>25.289838565513922</c:v>
                </c:pt>
                <c:pt idx="146">
                  <c:v>25.278355582683126</c:v>
                </c:pt>
                <c:pt idx="147">
                  <c:v>25.117407476948262</c:v>
                </c:pt>
                <c:pt idx="148">
                  <c:v>25.75075803955702</c:v>
                </c:pt>
                <c:pt idx="149">
                  <c:v>25.642945758358717</c:v>
                </c:pt>
                <c:pt idx="150">
                  <c:v>25.12796707600182</c:v>
                </c:pt>
                <c:pt idx="151">
                  <c:v>25.170679892467248</c:v>
                </c:pt>
                <c:pt idx="152">
                  <c:v>25.019956787533015</c:v>
                </c:pt>
                <c:pt idx="153">
                  <c:v>24.550277249959009</c:v>
                </c:pt>
                <c:pt idx="154">
                  <c:v>24.600537892279817</c:v>
                </c:pt>
                <c:pt idx="155">
                  <c:v>24.861007369586009</c:v>
                </c:pt>
                <c:pt idx="156">
                  <c:v>24.96030539683095</c:v>
                </c:pt>
                <c:pt idx="157">
                  <c:v>25.281636529386372</c:v>
                </c:pt>
                <c:pt idx="158">
                  <c:v>24.997906920481899</c:v>
                </c:pt>
                <c:pt idx="159">
                  <c:v>24.757584952464043</c:v>
                </c:pt>
                <c:pt idx="160">
                  <c:v>24.31138998177267</c:v>
                </c:pt>
                <c:pt idx="161">
                  <c:v>23.433096710953304</c:v>
                </c:pt>
                <c:pt idx="162">
                  <c:v>24.712214340298804</c:v>
                </c:pt>
                <c:pt idx="163">
                  <c:v>24.702405090738111</c:v>
                </c:pt>
                <c:pt idx="164">
                  <c:v>25.102180743977151</c:v>
                </c:pt>
                <c:pt idx="165">
                  <c:v>24.743192212207756</c:v>
                </c:pt>
                <c:pt idx="166">
                  <c:v>24.662209728321393</c:v>
                </c:pt>
                <c:pt idx="167">
                  <c:v>25.068507447874858</c:v>
                </c:pt>
                <c:pt idx="168">
                  <c:v>24.239686279680381</c:v>
                </c:pt>
                <c:pt idx="169">
                  <c:v>24.182667009096058</c:v>
                </c:pt>
                <c:pt idx="170">
                  <c:v>24.28406995131682</c:v>
                </c:pt>
                <c:pt idx="171">
                  <c:v>24.239933494598446</c:v>
                </c:pt>
                <c:pt idx="172">
                  <c:v>24.569512781762604</c:v>
                </c:pt>
                <c:pt idx="173">
                  <c:v>23.769925742166542</c:v>
                </c:pt>
                <c:pt idx="174">
                  <c:v>23.644228221593146</c:v>
                </c:pt>
                <c:pt idx="175">
                  <c:v>23.290827853075971</c:v>
                </c:pt>
                <c:pt idx="176">
                  <c:v>23.260888148846131</c:v>
                </c:pt>
                <c:pt idx="177">
                  <c:v>23.682961622703761</c:v>
                </c:pt>
                <c:pt idx="178">
                  <c:v>23.83625305242543</c:v>
                </c:pt>
                <c:pt idx="179">
                  <c:v>23.805672525410184</c:v>
                </c:pt>
                <c:pt idx="180">
                  <c:v>24.882227329043953</c:v>
                </c:pt>
                <c:pt idx="181">
                  <c:v>25.083339977207352</c:v>
                </c:pt>
                <c:pt idx="182">
                  <c:v>26.031274223683038</c:v>
                </c:pt>
                <c:pt idx="183">
                  <c:v>25.849002878718291</c:v>
                </c:pt>
                <c:pt idx="184">
                  <c:v>26.145832276611991</c:v>
                </c:pt>
                <c:pt idx="185">
                  <c:v>26.222999950125178</c:v>
                </c:pt>
                <c:pt idx="186">
                  <c:v>25.794866263620147</c:v>
                </c:pt>
                <c:pt idx="187">
                  <c:v>25.690157663342202</c:v>
                </c:pt>
                <c:pt idx="188">
                  <c:v>25.642765951896767</c:v>
                </c:pt>
                <c:pt idx="189">
                  <c:v>25.509879802413355</c:v>
                </c:pt>
                <c:pt idx="190">
                  <c:v>25.469138379685088</c:v>
                </c:pt>
                <c:pt idx="191">
                  <c:v>25.610386105625942</c:v>
                </c:pt>
                <c:pt idx="192">
                  <c:v>25.473737867884125</c:v>
                </c:pt>
                <c:pt idx="193">
                  <c:v>24.822055241298806</c:v>
                </c:pt>
                <c:pt idx="194">
                  <c:v>24.192890620923329</c:v>
                </c:pt>
                <c:pt idx="195">
                  <c:v>23.948884228637791</c:v>
                </c:pt>
                <c:pt idx="196">
                  <c:v>23.670426301813102</c:v>
                </c:pt>
                <c:pt idx="197">
                  <c:v>24.212901577077471</c:v>
                </c:pt>
                <c:pt idx="198">
                  <c:v>24.315703127148243</c:v>
                </c:pt>
                <c:pt idx="199">
                  <c:v>24.719116177059902</c:v>
                </c:pt>
                <c:pt idx="200">
                  <c:v>25.056325099866797</c:v>
                </c:pt>
                <c:pt idx="201">
                  <c:v>24.555846522360959</c:v>
                </c:pt>
                <c:pt idx="202">
                  <c:v>24.318098281251391</c:v>
                </c:pt>
                <c:pt idx="203">
                  <c:v>24.045406172917275</c:v>
                </c:pt>
                <c:pt idx="204">
                  <c:v>23.909108197771118</c:v>
                </c:pt>
                <c:pt idx="205">
                  <c:v>24.357222044694257</c:v>
                </c:pt>
                <c:pt idx="206">
                  <c:v>23.808109313640482</c:v>
                </c:pt>
                <c:pt idx="207">
                  <c:v>24.475040023460139</c:v>
                </c:pt>
                <c:pt idx="208">
                  <c:v>23.453904188041225</c:v>
                </c:pt>
                <c:pt idx="209">
                  <c:v>23.03133760693273</c:v>
                </c:pt>
                <c:pt idx="210">
                  <c:v>23.278306936946546</c:v>
                </c:pt>
                <c:pt idx="211">
                  <c:v>23.595299945290662</c:v>
                </c:pt>
                <c:pt idx="212">
                  <c:v>24.135954578313047</c:v>
                </c:pt>
                <c:pt idx="213">
                  <c:v>23.956667743917635</c:v>
                </c:pt>
                <c:pt idx="214">
                  <c:v>23.325118342657333</c:v>
                </c:pt>
                <c:pt idx="215">
                  <c:v>23.202973900590901</c:v>
                </c:pt>
                <c:pt idx="216">
                  <c:v>22.587666422415957</c:v>
                </c:pt>
                <c:pt idx="217">
                  <c:v>23.271380103863841</c:v>
                </c:pt>
                <c:pt idx="218">
                  <c:v>23.723435767156776</c:v>
                </c:pt>
                <c:pt idx="219">
                  <c:v>23.907797650650501</c:v>
                </c:pt>
                <c:pt idx="220">
                  <c:v>24.125805800821357</c:v>
                </c:pt>
                <c:pt idx="221">
                  <c:v>24.277333055089006</c:v>
                </c:pt>
                <c:pt idx="222">
                  <c:v>24.092634624184232</c:v>
                </c:pt>
                <c:pt idx="223">
                  <c:v>23.517967878688555</c:v>
                </c:pt>
                <c:pt idx="224">
                  <c:v>23.576043167895342</c:v>
                </c:pt>
                <c:pt idx="225">
                  <c:v>23.52197305119849</c:v>
                </c:pt>
                <c:pt idx="226">
                  <c:v>23.585907024355119</c:v>
                </c:pt>
                <c:pt idx="227">
                  <c:v>23.295245095016067</c:v>
                </c:pt>
                <c:pt idx="228">
                  <c:v>22.937859938405609</c:v>
                </c:pt>
                <c:pt idx="229">
                  <c:v>22.987599308094218</c:v>
                </c:pt>
                <c:pt idx="230">
                  <c:v>22.337415528396704</c:v>
                </c:pt>
                <c:pt idx="231">
                  <c:v>22.151189979020735</c:v>
                </c:pt>
                <c:pt idx="232">
                  <c:v>21.99499434980352</c:v>
                </c:pt>
                <c:pt idx="233">
                  <c:v>21.709518189167138</c:v>
                </c:pt>
                <c:pt idx="234">
                  <c:v>21.721923894970043</c:v>
                </c:pt>
                <c:pt idx="235">
                  <c:v>21.1118131022664</c:v>
                </c:pt>
                <c:pt idx="236">
                  <c:v>20.834831345238545</c:v>
                </c:pt>
                <c:pt idx="237">
                  <c:v>20.341381321740538</c:v>
                </c:pt>
                <c:pt idx="238">
                  <c:v>20.460746983163947</c:v>
                </c:pt>
                <c:pt idx="239">
                  <c:v>20.86666155191039</c:v>
                </c:pt>
                <c:pt idx="240">
                  <c:v>20.883481844623091</c:v>
                </c:pt>
                <c:pt idx="241">
                  <c:v>20.894410144171555</c:v>
                </c:pt>
                <c:pt idx="242">
                  <c:v>21.632552404839132</c:v>
                </c:pt>
                <c:pt idx="243">
                  <c:v>21.829974110922283</c:v>
                </c:pt>
                <c:pt idx="244">
                  <c:v>22.246963275333197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C1C-9834-DD73B612580D}"/>
            </c:ext>
          </c:extLst>
        </c:ser>
        <c:ser>
          <c:idx val="1"/>
          <c:order val="1"/>
          <c:tx>
            <c:strRef>
              <c:f>'Siart 1.04'!$D$23</c:f>
              <c:strCache>
                <c:ptCount val="1"/>
                <c:pt idx="0">
                  <c:v>Y DU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'Siart 1.04'!$A$24:$A$268</c:f>
              <c:numCache>
                <c:formatCode>General</c:formatCode>
                <c:ptCount val="245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2001</c:v>
                </c:pt>
                <c:pt idx="23">
                  <c:v>2001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2002</c:v>
                </c:pt>
                <c:pt idx="35">
                  <c:v>2002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2003</c:v>
                </c:pt>
                <c:pt idx="47">
                  <c:v>2003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2004</c:v>
                </c:pt>
                <c:pt idx="59">
                  <c:v>2004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2005</c:v>
                </c:pt>
                <c:pt idx="71">
                  <c:v>2005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2006</c:v>
                </c:pt>
                <c:pt idx="83">
                  <c:v>2006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2007</c:v>
                </c:pt>
                <c:pt idx="95">
                  <c:v>2007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2008</c:v>
                </c:pt>
                <c:pt idx="107">
                  <c:v>2008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2009</c:v>
                </c:pt>
                <c:pt idx="119">
                  <c:v>2009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2011</c:v>
                </c:pt>
                <c:pt idx="143">
                  <c:v>2011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2012</c:v>
                </c:pt>
                <c:pt idx="155">
                  <c:v>2012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2013</c:v>
                </c:pt>
                <c:pt idx="167">
                  <c:v>2013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2014</c:v>
                </c:pt>
                <c:pt idx="179">
                  <c:v>2014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2015</c:v>
                </c:pt>
                <c:pt idx="191">
                  <c:v>2015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2016</c:v>
                </c:pt>
                <c:pt idx="203">
                  <c:v>2016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2017</c:v>
                </c:pt>
                <c:pt idx="215">
                  <c:v>2017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2018</c:v>
                </c:pt>
                <c:pt idx="227">
                  <c:v>2018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2019</c:v>
                </c:pt>
                <c:pt idx="239">
                  <c:v>2019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</c:numCache>
            </c:numRef>
          </c:cat>
          <c:val>
            <c:numRef>
              <c:f>'Siart 1.04'!$D$24:$D$268</c:f>
              <c:numCache>
                <c:formatCode>0.0</c:formatCode>
                <c:ptCount val="245"/>
                <c:pt idx="0">
                  <c:v>23.362674639787606</c:v>
                </c:pt>
                <c:pt idx="1">
                  <c:v>23.409475594888608</c:v>
                </c:pt>
                <c:pt idx="2">
                  <c:v>23.465651586690832</c:v>
                </c:pt>
                <c:pt idx="3">
                  <c:v>23.436702816760487</c:v>
                </c:pt>
                <c:pt idx="4">
                  <c:v>23.454976854626601</c:v>
                </c:pt>
                <c:pt idx="5">
                  <c:v>23.409893913815353</c:v>
                </c:pt>
                <c:pt idx="6">
                  <c:v>23.333659420480181</c:v>
                </c:pt>
                <c:pt idx="7">
                  <c:v>23.411442411837672</c:v>
                </c:pt>
                <c:pt idx="8">
                  <c:v>23.278434197479189</c:v>
                </c:pt>
                <c:pt idx="9">
                  <c:v>23.226080080902253</c:v>
                </c:pt>
                <c:pt idx="10">
                  <c:v>23.251846272091349</c:v>
                </c:pt>
                <c:pt idx="11">
                  <c:v>23.338000562708984</c:v>
                </c:pt>
                <c:pt idx="12">
                  <c:v>23.242050506170784</c:v>
                </c:pt>
                <c:pt idx="13">
                  <c:v>23.235668599324121</c:v>
                </c:pt>
                <c:pt idx="14">
                  <c:v>23.188580861812202</c:v>
                </c:pt>
                <c:pt idx="15">
                  <c:v>23.263075599405212</c:v>
                </c:pt>
                <c:pt idx="16">
                  <c:v>23.276255336177158</c:v>
                </c:pt>
                <c:pt idx="17">
                  <c:v>23.260976873600352</c:v>
                </c:pt>
                <c:pt idx="18">
                  <c:v>23.247210471020509</c:v>
                </c:pt>
                <c:pt idx="19">
                  <c:v>23.310573468871141</c:v>
                </c:pt>
                <c:pt idx="20">
                  <c:v>23.482368593978823</c:v>
                </c:pt>
                <c:pt idx="21">
                  <c:v>23.467524601555727</c:v>
                </c:pt>
                <c:pt idx="22">
                  <c:v>23.289502601945404</c:v>
                </c:pt>
                <c:pt idx="23">
                  <c:v>23.34472441766265</c:v>
                </c:pt>
                <c:pt idx="24">
                  <c:v>23.434053285709691</c:v>
                </c:pt>
                <c:pt idx="25">
                  <c:v>23.434122147003304</c:v>
                </c:pt>
                <c:pt idx="26">
                  <c:v>23.474679349923711</c:v>
                </c:pt>
                <c:pt idx="27">
                  <c:v>23.435100400877765</c:v>
                </c:pt>
                <c:pt idx="28">
                  <c:v>23.523672223462654</c:v>
                </c:pt>
                <c:pt idx="29">
                  <c:v>23.479857987300356</c:v>
                </c:pt>
                <c:pt idx="30">
                  <c:v>23.534482482074782</c:v>
                </c:pt>
                <c:pt idx="31">
                  <c:v>23.528732666875442</c:v>
                </c:pt>
                <c:pt idx="32">
                  <c:v>23.43792797774827</c:v>
                </c:pt>
                <c:pt idx="33">
                  <c:v>23.405328800126153</c:v>
                </c:pt>
                <c:pt idx="34">
                  <c:v>23.528836486119811</c:v>
                </c:pt>
                <c:pt idx="35">
                  <c:v>23.562085845254455</c:v>
                </c:pt>
                <c:pt idx="36">
                  <c:v>23.556225537738239</c:v>
                </c:pt>
                <c:pt idx="37">
                  <c:v>23.427122053904935</c:v>
                </c:pt>
                <c:pt idx="38">
                  <c:v>23.345693715391153</c:v>
                </c:pt>
                <c:pt idx="39">
                  <c:v>23.327271170464961</c:v>
                </c:pt>
                <c:pt idx="40">
                  <c:v>23.418920537457652</c:v>
                </c:pt>
                <c:pt idx="41">
                  <c:v>23.296443258443123</c:v>
                </c:pt>
                <c:pt idx="42">
                  <c:v>23.322573740797363</c:v>
                </c:pt>
                <c:pt idx="43">
                  <c:v>23.203959570287878</c:v>
                </c:pt>
                <c:pt idx="44">
                  <c:v>23.198148336804199</c:v>
                </c:pt>
                <c:pt idx="45">
                  <c:v>23.150026983823118</c:v>
                </c:pt>
                <c:pt idx="46">
                  <c:v>23.361806505973544</c:v>
                </c:pt>
                <c:pt idx="47">
                  <c:v>23.398680278332282</c:v>
                </c:pt>
                <c:pt idx="48">
                  <c:v>23.315978799984077</c:v>
                </c:pt>
                <c:pt idx="49">
                  <c:v>23.306691864745936</c:v>
                </c:pt>
                <c:pt idx="50">
                  <c:v>23.297454757562402</c:v>
                </c:pt>
                <c:pt idx="51">
                  <c:v>23.293879624160951</c:v>
                </c:pt>
                <c:pt idx="52">
                  <c:v>23.231686396667424</c:v>
                </c:pt>
                <c:pt idx="53">
                  <c:v>23.320480011452663</c:v>
                </c:pt>
                <c:pt idx="54">
                  <c:v>23.306255247897223</c:v>
                </c:pt>
                <c:pt idx="55">
                  <c:v>23.349008651320517</c:v>
                </c:pt>
                <c:pt idx="56">
                  <c:v>23.394526969203277</c:v>
                </c:pt>
                <c:pt idx="57">
                  <c:v>23.452173117506028</c:v>
                </c:pt>
                <c:pt idx="58">
                  <c:v>23.275701580476728</c:v>
                </c:pt>
                <c:pt idx="59">
                  <c:v>23.229070727907018</c:v>
                </c:pt>
                <c:pt idx="60">
                  <c:v>23.248121567475994</c:v>
                </c:pt>
                <c:pt idx="61">
                  <c:v>23.318161168038802</c:v>
                </c:pt>
                <c:pt idx="62">
                  <c:v>23.351861451861236</c:v>
                </c:pt>
                <c:pt idx="63">
                  <c:v>23.399022254479291</c:v>
                </c:pt>
                <c:pt idx="64">
                  <c:v>23.482817357151688</c:v>
                </c:pt>
                <c:pt idx="65">
                  <c:v>23.546667547431678</c:v>
                </c:pt>
                <c:pt idx="66">
                  <c:v>23.508544336655159</c:v>
                </c:pt>
                <c:pt idx="67">
                  <c:v>23.525265035266628</c:v>
                </c:pt>
                <c:pt idx="68">
                  <c:v>23.380360385434997</c:v>
                </c:pt>
                <c:pt idx="69">
                  <c:v>23.301214547917027</c:v>
                </c:pt>
                <c:pt idx="70">
                  <c:v>23.239468671742802</c:v>
                </c:pt>
                <c:pt idx="71">
                  <c:v>23.110953336884972</c:v>
                </c:pt>
                <c:pt idx="72">
                  <c:v>23.288523207126595</c:v>
                </c:pt>
                <c:pt idx="73">
                  <c:v>23.437769150097584</c:v>
                </c:pt>
                <c:pt idx="74">
                  <c:v>23.413152032941696</c:v>
                </c:pt>
                <c:pt idx="75">
                  <c:v>23.420612783033793</c:v>
                </c:pt>
                <c:pt idx="76">
                  <c:v>23.388022902587817</c:v>
                </c:pt>
                <c:pt idx="77">
                  <c:v>23.330063762731307</c:v>
                </c:pt>
                <c:pt idx="78">
                  <c:v>23.291628001201325</c:v>
                </c:pt>
                <c:pt idx="79">
                  <c:v>23.272436468460832</c:v>
                </c:pt>
                <c:pt idx="80">
                  <c:v>23.337285571365115</c:v>
                </c:pt>
                <c:pt idx="81">
                  <c:v>23.342048871046526</c:v>
                </c:pt>
                <c:pt idx="82">
                  <c:v>23.303769901304076</c:v>
                </c:pt>
                <c:pt idx="83">
                  <c:v>23.151416139906235</c:v>
                </c:pt>
                <c:pt idx="84">
                  <c:v>23.021150397050537</c:v>
                </c:pt>
                <c:pt idx="85">
                  <c:v>22.941604285543526</c:v>
                </c:pt>
                <c:pt idx="86">
                  <c:v>22.963893666764839</c:v>
                </c:pt>
                <c:pt idx="87">
                  <c:v>22.885062433935044</c:v>
                </c:pt>
                <c:pt idx="88">
                  <c:v>22.811566459966315</c:v>
                </c:pt>
                <c:pt idx="89">
                  <c:v>22.700875335466598</c:v>
                </c:pt>
                <c:pt idx="90">
                  <c:v>22.904210923596974</c:v>
                </c:pt>
                <c:pt idx="91">
                  <c:v>22.9399722415966</c:v>
                </c:pt>
                <c:pt idx="92">
                  <c:v>23.025671330002613</c:v>
                </c:pt>
                <c:pt idx="93">
                  <c:v>22.992050745242409</c:v>
                </c:pt>
                <c:pt idx="94">
                  <c:v>23.068312873246569</c:v>
                </c:pt>
                <c:pt idx="95">
                  <c:v>23.192709970646565</c:v>
                </c:pt>
                <c:pt idx="96">
                  <c:v>23.209899655151993</c:v>
                </c:pt>
                <c:pt idx="97">
                  <c:v>23.212870664939146</c:v>
                </c:pt>
                <c:pt idx="98">
                  <c:v>23.116719783536297</c:v>
                </c:pt>
                <c:pt idx="99">
                  <c:v>23.196413014785342</c:v>
                </c:pt>
                <c:pt idx="100">
                  <c:v>23.240622149829697</c:v>
                </c:pt>
                <c:pt idx="101">
                  <c:v>23.232517637884804</c:v>
                </c:pt>
                <c:pt idx="102">
                  <c:v>23.178689387937517</c:v>
                </c:pt>
                <c:pt idx="103">
                  <c:v>23.149670252733685</c:v>
                </c:pt>
                <c:pt idx="104">
                  <c:v>23.080085239590908</c:v>
                </c:pt>
                <c:pt idx="105">
                  <c:v>23.058256488848961</c:v>
                </c:pt>
                <c:pt idx="106">
                  <c:v>23.020625953604902</c:v>
                </c:pt>
                <c:pt idx="107">
                  <c:v>22.927088614216892</c:v>
                </c:pt>
                <c:pt idx="108">
                  <c:v>22.973766456918568</c:v>
                </c:pt>
                <c:pt idx="109">
                  <c:v>22.885253923972392</c:v>
                </c:pt>
                <c:pt idx="110">
                  <c:v>22.927272156343552</c:v>
                </c:pt>
                <c:pt idx="111">
                  <c:v>22.917327874437532</c:v>
                </c:pt>
                <c:pt idx="112">
                  <c:v>22.919442211894179</c:v>
                </c:pt>
                <c:pt idx="113">
                  <c:v>22.987982510650777</c:v>
                </c:pt>
                <c:pt idx="114">
                  <c:v>22.995934800421171</c:v>
                </c:pt>
                <c:pt idx="115">
                  <c:v>23.071217855936574</c:v>
                </c:pt>
                <c:pt idx="116">
                  <c:v>22.894948399047323</c:v>
                </c:pt>
                <c:pt idx="117">
                  <c:v>22.850647149601929</c:v>
                </c:pt>
                <c:pt idx="118">
                  <c:v>22.695388993986647</c:v>
                </c:pt>
                <c:pt idx="119">
                  <c:v>22.83777462633887</c:v>
                </c:pt>
                <c:pt idx="120">
                  <c:v>22.78565772065679</c:v>
                </c:pt>
                <c:pt idx="121">
                  <c:v>22.908110196488593</c:v>
                </c:pt>
                <c:pt idx="122">
                  <c:v>23.012356242687019</c:v>
                </c:pt>
                <c:pt idx="123">
                  <c:v>23.097466367044806</c:v>
                </c:pt>
                <c:pt idx="124">
                  <c:v>23.254973679284983</c:v>
                </c:pt>
                <c:pt idx="125">
                  <c:v>23.19033967035902</c:v>
                </c:pt>
                <c:pt idx="126">
                  <c:v>23.270221624084034</c:v>
                </c:pt>
                <c:pt idx="127">
                  <c:v>23.27429789064432</c:v>
                </c:pt>
                <c:pt idx="128">
                  <c:v>23.37112166989796</c:v>
                </c:pt>
                <c:pt idx="129">
                  <c:v>23.396760040889209</c:v>
                </c:pt>
                <c:pt idx="130">
                  <c:v>23.587204214746233</c:v>
                </c:pt>
                <c:pt idx="131">
                  <c:v>23.570381994567917</c:v>
                </c:pt>
                <c:pt idx="132">
                  <c:v>23.587588559235488</c:v>
                </c:pt>
                <c:pt idx="133">
                  <c:v>23.606420335255471</c:v>
                </c:pt>
                <c:pt idx="134">
                  <c:v>23.428585655989753</c:v>
                </c:pt>
                <c:pt idx="135">
                  <c:v>23.450598404003863</c:v>
                </c:pt>
                <c:pt idx="136">
                  <c:v>23.252262180270961</c:v>
                </c:pt>
                <c:pt idx="137">
                  <c:v>23.270080435909588</c:v>
                </c:pt>
                <c:pt idx="138">
                  <c:v>23.2191606491381</c:v>
                </c:pt>
                <c:pt idx="139">
                  <c:v>23.329012781742627</c:v>
                </c:pt>
                <c:pt idx="140">
                  <c:v>23.517923980627067</c:v>
                </c:pt>
                <c:pt idx="141">
                  <c:v>23.468301721749917</c:v>
                </c:pt>
                <c:pt idx="142">
                  <c:v>23.339540318979296</c:v>
                </c:pt>
                <c:pt idx="143">
                  <c:v>23.297379465891463</c:v>
                </c:pt>
                <c:pt idx="144">
                  <c:v>23.360334163733739</c:v>
                </c:pt>
                <c:pt idx="145">
                  <c:v>23.483474377929127</c:v>
                </c:pt>
                <c:pt idx="146">
                  <c:v>23.362191586979296</c:v>
                </c:pt>
                <c:pt idx="147">
                  <c:v>23.328608656915563</c:v>
                </c:pt>
                <c:pt idx="148">
                  <c:v>23.531321773832108</c:v>
                </c:pt>
                <c:pt idx="149">
                  <c:v>23.422987739611273</c:v>
                </c:pt>
                <c:pt idx="150">
                  <c:v>23.397493693022181</c:v>
                </c:pt>
                <c:pt idx="151">
                  <c:v>23.330779684230748</c:v>
                </c:pt>
                <c:pt idx="152">
                  <c:v>23.235937005135945</c:v>
                </c:pt>
                <c:pt idx="153">
                  <c:v>23.215226022817834</c:v>
                </c:pt>
                <c:pt idx="154">
                  <c:v>23.219997909845269</c:v>
                </c:pt>
                <c:pt idx="155">
                  <c:v>23.194429384060044</c:v>
                </c:pt>
                <c:pt idx="156">
                  <c:v>23.102406424648411</c:v>
                </c:pt>
                <c:pt idx="157">
                  <c:v>23.058848759132541</c:v>
                </c:pt>
                <c:pt idx="158">
                  <c:v>22.980038080779451</c:v>
                </c:pt>
                <c:pt idx="159">
                  <c:v>22.77764888502708</c:v>
                </c:pt>
                <c:pt idx="160">
                  <c:v>22.571248868581701</c:v>
                </c:pt>
                <c:pt idx="161">
                  <c:v>22.588850082402011</c:v>
                </c:pt>
                <c:pt idx="162">
                  <c:v>22.650498592598282</c:v>
                </c:pt>
                <c:pt idx="163">
                  <c:v>22.723084642220993</c:v>
                </c:pt>
                <c:pt idx="164">
                  <c:v>22.519245977925479</c:v>
                </c:pt>
                <c:pt idx="165">
                  <c:v>22.393913888679048</c:v>
                </c:pt>
                <c:pt idx="166">
                  <c:v>22.425053019121393</c:v>
                </c:pt>
                <c:pt idx="167">
                  <c:v>22.499045058290477</c:v>
                </c:pt>
                <c:pt idx="168">
                  <c:v>22.595712908777539</c:v>
                </c:pt>
                <c:pt idx="169">
                  <c:v>22.580867560355557</c:v>
                </c:pt>
                <c:pt idx="170">
                  <c:v>22.649632338302201</c:v>
                </c:pt>
                <c:pt idx="171">
                  <c:v>22.52604642429905</c:v>
                </c:pt>
                <c:pt idx="172">
                  <c:v>22.42582835172378</c:v>
                </c:pt>
                <c:pt idx="173">
                  <c:v>22.377717313533324</c:v>
                </c:pt>
                <c:pt idx="174">
                  <c:v>22.276377600715666</c:v>
                </c:pt>
                <c:pt idx="175">
                  <c:v>22.259394268689721</c:v>
                </c:pt>
                <c:pt idx="176">
                  <c:v>22.257673128404072</c:v>
                </c:pt>
                <c:pt idx="177">
                  <c:v>22.27256966467802</c:v>
                </c:pt>
                <c:pt idx="178">
                  <c:v>22.20774011035904</c:v>
                </c:pt>
                <c:pt idx="179">
                  <c:v>22.147308402111427</c:v>
                </c:pt>
                <c:pt idx="180">
                  <c:v>22.159520623083164</c:v>
                </c:pt>
                <c:pt idx="181">
                  <c:v>22.061479352557036</c:v>
                </c:pt>
                <c:pt idx="182">
                  <c:v>21.968788901717719</c:v>
                </c:pt>
                <c:pt idx="183">
                  <c:v>22.162550343862836</c:v>
                </c:pt>
                <c:pt idx="184">
                  <c:v>22.32099112707348</c:v>
                </c:pt>
                <c:pt idx="185">
                  <c:v>22.224251879196359</c:v>
                </c:pt>
                <c:pt idx="186">
                  <c:v>22.188230555896475</c:v>
                </c:pt>
                <c:pt idx="187">
                  <c:v>22.242123447989538</c:v>
                </c:pt>
                <c:pt idx="188">
                  <c:v>22.330786747884375</c:v>
                </c:pt>
                <c:pt idx="189">
                  <c:v>22.251727729489737</c:v>
                </c:pt>
                <c:pt idx="190">
                  <c:v>22.193269809022034</c:v>
                </c:pt>
                <c:pt idx="191">
                  <c:v>22.101825966343572</c:v>
                </c:pt>
                <c:pt idx="192">
                  <c:v>22.141550975330272</c:v>
                </c:pt>
                <c:pt idx="193">
                  <c:v>22.170948028009573</c:v>
                </c:pt>
                <c:pt idx="194">
                  <c:v>22.208126889624072</c:v>
                </c:pt>
                <c:pt idx="195">
                  <c:v>22.145149549935272</c:v>
                </c:pt>
                <c:pt idx="196">
                  <c:v>22.116010801994896</c:v>
                </c:pt>
                <c:pt idx="197">
                  <c:v>22.14725439514995</c:v>
                </c:pt>
                <c:pt idx="198">
                  <c:v>21.969834663103327</c:v>
                </c:pt>
                <c:pt idx="199">
                  <c:v>21.876679459581283</c:v>
                </c:pt>
                <c:pt idx="200">
                  <c:v>21.875584008863992</c:v>
                </c:pt>
                <c:pt idx="201">
                  <c:v>21.811789486341183</c:v>
                </c:pt>
                <c:pt idx="202">
                  <c:v>21.845029195409214</c:v>
                </c:pt>
                <c:pt idx="203">
                  <c:v>21.761709005962746</c:v>
                </c:pt>
                <c:pt idx="204">
                  <c:v>21.803033391674333</c:v>
                </c:pt>
                <c:pt idx="205">
                  <c:v>21.8015580143181</c:v>
                </c:pt>
                <c:pt idx="206">
                  <c:v>21.680086272767713</c:v>
                </c:pt>
                <c:pt idx="207">
                  <c:v>21.622791254864666</c:v>
                </c:pt>
                <c:pt idx="208">
                  <c:v>21.555284983463842</c:v>
                </c:pt>
                <c:pt idx="209">
                  <c:v>21.488899864324189</c:v>
                </c:pt>
                <c:pt idx="210">
                  <c:v>21.656110889454112</c:v>
                </c:pt>
                <c:pt idx="211">
                  <c:v>21.681166900921752</c:v>
                </c:pt>
                <c:pt idx="212">
                  <c:v>21.695944690650158</c:v>
                </c:pt>
                <c:pt idx="213">
                  <c:v>21.61904792382952</c:v>
                </c:pt>
                <c:pt idx="214">
                  <c:v>21.675354577188038</c:v>
                </c:pt>
                <c:pt idx="215">
                  <c:v>21.638649371889922</c:v>
                </c:pt>
                <c:pt idx="216">
                  <c:v>21.550127258688772</c:v>
                </c:pt>
                <c:pt idx="217">
                  <c:v>21.568835488263023</c:v>
                </c:pt>
                <c:pt idx="218">
                  <c:v>21.504574193250853</c:v>
                </c:pt>
                <c:pt idx="219">
                  <c:v>21.333434981598735</c:v>
                </c:pt>
                <c:pt idx="220">
                  <c:v>21.25700363090499</c:v>
                </c:pt>
                <c:pt idx="221">
                  <c:v>21.393095366429055</c:v>
                </c:pt>
                <c:pt idx="222">
                  <c:v>21.575784348720951</c:v>
                </c:pt>
                <c:pt idx="223">
                  <c:v>21.525328586274931</c:v>
                </c:pt>
                <c:pt idx="224">
                  <c:v>21.226042543594737</c:v>
                </c:pt>
                <c:pt idx="225">
                  <c:v>21.324977646657903</c:v>
                </c:pt>
                <c:pt idx="226">
                  <c:v>21.217439650395935</c:v>
                </c:pt>
                <c:pt idx="227">
                  <c:v>21.229591919449405</c:v>
                </c:pt>
                <c:pt idx="228">
                  <c:v>21.05510129602493</c:v>
                </c:pt>
                <c:pt idx="229">
                  <c:v>21.024314425262432</c:v>
                </c:pt>
                <c:pt idx="230">
                  <c:v>21.006765544494559</c:v>
                </c:pt>
                <c:pt idx="231">
                  <c:v>21.188505728361413</c:v>
                </c:pt>
                <c:pt idx="232">
                  <c:v>21.229714896385826</c:v>
                </c:pt>
                <c:pt idx="233">
                  <c:v>21.18292583926646</c:v>
                </c:pt>
                <c:pt idx="234">
                  <c:v>21.146927400346883</c:v>
                </c:pt>
                <c:pt idx="235">
                  <c:v>20.99696427065755</c:v>
                </c:pt>
                <c:pt idx="236">
                  <c:v>20.956409230929662</c:v>
                </c:pt>
                <c:pt idx="237">
                  <c:v>20.909520999100806</c:v>
                </c:pt>
                <c:pt idx="238">
                  <c:v>20.703542587685437</c:v>
                </c:pt>
                <c:pt idx="239">
                  <c:v>20.670033132561194</c:v>
                </c:pt>
                <c:pt idx="240">
                  <c:v>20.844100404207577</c:v>
                </c:pt>
                <c:pt idx="241">
                  <c:v>20.77143518456251</c:v>
                </c:pt>
                <c:pt idx="242">
                  <c:v>20.86169494147147</c:v>
                </c:pt>
                <c:pt idx="243">
                  <c:v>20.720577896058284</c:v>
                </c:pt>
                <c:pt idx="244">
                  <c:v>20.776255729578345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8-4C1C-9834-DD73B6125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494336"/>
        <c:axId val="204495872"/>
      </c:lineChart>
      <c:catAx>
        <c:axId val="2044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4495872"/>
        <c:crosses val="autoZero"/>
        <c:auto val="1"/>
        <c:lblAlgn val="ctr"/>
        <c:lblOffset val="100"/>
        <c:noMultiLvlLbl val="0"/>
      </c:catAx>
      <c:valAx>
        <c:axId val="204495872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1.6409309894864277E-2"/>
              <c:y val="9.497521143190434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4494336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7454916714451549"/>
          <c:y val="0.52186610932892652"/>
          <c:w val="0.16141208418194161"/>
          <c:h val="0.14043809338647484"/>
        </c:manualLayout>
      </c:layout>
      <c:overlay val="1"/>
    </c:legend>
    <c:plotVisOnly val="0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2217472461097E-2"/>
          <c:y val="5.8516196447230932E-2"/>
          <c:w val="0.89039642674016206"/>
          <c:h val="0.664735763828894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4.10'!$A$25:$A$29</c:f>
              <c:strCache>
                <c:ptCount val="5"/>
                <c:pt idx="0">
                  <c:v>Priod</c:v>
                </c:pt>
                <c:pt idx="1">
                  <c:v>Wedi gwahanu, ond yn dal yn briod yn gyfreithiol</c:v>
                </c:pt>
                <c:pt idx="2">
                  <c:v>Sengl, hynny yw heb briodi na chofrestru partneriaeth sifil erioed</c:v>
                </c:pt>
                <c:pt idx="3">
                  <c:v>Wedi ysgaru</c:v>
                </c:pt>
                <c:pt idx="4">
                  <c:v>Gweddw</c:v>
                </c:pt>
              </c:strCache>
            </c:strRef>
          </c:cat>
          <c:val>
            <c:numRef>
              <c:f>'Siart 4.10'!$B$25:$B$29</c:f>
              <c:numCache>
                <c:formatCode>0.0</c:formatCode>
                <c:ptCount val="5"/>
                <c:pt idx="0">
                  <c:v>8.1</c:v>
                </c:pt>
                <c:pt idx="1">
                  <c:v>6.9</c:v>
                </c:pt>
                <c:pt idx="2">
                  <c:v>7.6470000000000002</c:v>
                </c:pt>
                <c:pt idx="3">
                  <c:v>7.3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B-4B7C-8616-5965C723B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26976"/>
        <c:axId val="232528512"/>
      </c:barChart>
      <c:catAx>
        <c:axId val="23252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528512"/>
        <c:crosses val="autoZero"/>
        <c:auto val="0"/>
        <c:lblAlgn val="ctr"/>
        <c:lblOffset val="100"/>
        <c:noMultiLvlLbl val="0"/>
      </c:catAx>
      <c:valAx>
        <c:axId val="23252851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Boddhad â bywyd (graddfa</a:t>
                </a:r>
                <a:r>
                  <a:rPr lang="en-GB" baseline="0">
                    <a:solidFill>
                      <a:schemeClr val="tx1"/>
                    </a:solidFill>
                  </a:rPr>
                  <a:t> 1-10)</a:t>
                </a:r>
                <a:endParaRPr lang="en-GB">
                  <a:solidFill>
                    <a:schemeClr val="tx1"/>
                  </a:solidFill>
                </a:endParaRP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GB">
                  <a:solidFill>
                    <a:schemeClr val="tx1"/>
                  </a:solidFill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2526976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'Siart 5.01'!$B$26</c:f>
              <c:strCache>
                <c:ptCount val="1"/>
                <c:pt idx="0">
                  <c:v>Cytuno'n gryf (%)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5.01'!$A$27:$A$29</c:f>
              <c:strCache>
                <c:ptCount val="3"/>
                <c:pt idx="0">
                  <c:v>Mae pobl yn trin ei gilydd gydag urddas a pharch</c:v>
                </c:pt>
                <c:pt idx="1">
                  <c:v>Mae pobl yr ardal sydd o gefndiroedd gwahanol yn cyd-dynnu'n dda</c:v>
                </c:pt>
                <c:pt idx="2">
                  <c:v>Perthyn i'r ardal leol</c:v>
                </c:pt>
              </c:strCache>
            </c:strRef>
          </c:cat>
          <c:val>
            <c:numRef>
              <c:f>'Siart 5.01'!$B$27:$B$29</c:f>
              <c:numCache>
                <c:formatCode>0</c:formatCode>
                <c:ptCount val="3"/>
                <c:pt idx="0">
                  <c:v>33.119999999999997</c:v>
                </c:pt>
                <c:pt idx="1">
                  <c:v>33.683816365299201</c:v>
                </c:pt>
                <c:pt idx="2">
                  <c:v>40.451028471451302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C85-B6D9-15E547F3C2BB}"/>
            </c:ext>
          </c:extLst>
        </c:ser>
        <c:ser>
          <c:idx val="1"/>
          <c:order val="1"/>
          <c:tx>
            <c:strRef>
              <c:f>'Siart 5.01'!$C$26</c:f>
              <c:strCache>
                <c:ptCount val="1"/>
                <c:pt idx="0">
                  <c:v>Tueddu i gytuno (%)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5.01'!$A$27:$A$29</c:f>
              <c:strCache>
                <c:ptCount val="3"/>
                <c:pt idx="0">
                  <c:v>Mae pobl yn trin ei gilydd gydag urddas a pharch</c:v>
                </c:pt>
                <c:pt idx="1">
                  <c:v>Mae pobl yr ardal sydd o gefndiroedd gwahanol yn cyd-dynnu'n dda</c:v>
                </c:pt>
                <c:pt idx="2">
                  <c:v>Perthyn i'r ardal leol</c:v>
                </c:pt>
              </c:strCache>
            </c:strRef>
          </c:cat>
          <c:val>
            <c:numRef>
              <c:f>'Siart 5.01'!$C$27:$C$29</c:f>
              <c:numCache>
                <c:formatCode>0</c:formatCode>
                <c:ptCount val="3"/>
                <c:pt idx="0">
                  <c:v>42.4389700208324</c:v>
                </c:pt>
                <c:pt idx="1">
                  <c:v>42.414063033059101</c:v>
                </c:pt>
                <c:pt idx="2">
                  <c:v>31.923173377592299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0-4C85-B6D9-15E547F3C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973440"/>
        <c:axId val="232974976"/>
      </c:barChart>
      <c:catAx>
        <c:axId val="232973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2974976"/>
        <c:crosses val="autoZero"/>
        <c:auto val="1"/>
        <c:lblAlgn val="ctr"/>
        <c:lblOffset val="100"/>
        <c:noMultiLvlLbl val="0"/>
      </c:catAx>
      <c:valAx>
        <c:axId val="23297497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2973440"/>
        <c:crosses val="autoZero"/>
        <c:crossBetween val="between"/>
        <c:majorUnit val="2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38570138307179685"/>
          <c:y val="2.9676730605722436E-2"/>
          <c:w val="0.51437612851585046"/>
          <c:h val="7.2340118700245995E-2"/>
        </c:manualLayout>
      </c:layout>
      <c:overlay val="0"/>
      <c:spPr>
        <a:ln>
          <a:solidFill>
            <a:srgbClr val="002D6A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7691356762222902"/>
          <c:y val="0.12761483918987737"/>
          <c:w val="0.66855067359004372"/>
          <c:h val="0.68845786813961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'[9]5.02'!$B$24</c:f>
              <c:strCache>
                <c:ptCount val="1"/>
                <c:pt idx="0">
                  <c:v>Very safe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'[9]5.02'!$A$25:$A$28</c:f>
              <c:strCache>
                <c:ptCount val="4"/>
                <c:pt idx="0">
                  <c:v>Travelling by public transport</c:v>
                </c:pt>
                <c:pt idx="1">
                  <c:v>Walking in the local area</c:v>
                </c:pt>
                <c:pt idx="2">
                  <c:v>Travelling by car</c:v>
                </c:pt>
                <c:pt idx="3">
                  <c:v>At home</c:v>
                </c:pt>
              </c:strCache>
            </c:strRef>
          </c:cat>
          <c:val>
            <c:numRef>
              <c:f>'[9]5.02'!$B$25:$B$28</c:f>
              <c:numCache>
                <c:formatCode>General</c:formatCode>
                <c:ptCount val="4"/>
                <c:pt idx="0">
                  <c:v>39.9186745732178</c:v>
                </c:pt>
                <c:pt idx="1">
                  <c:v>46.455163086180299</c:v>
                </c:pt>
                <c:pt idx="2">
                  <c:v>76.320982942885095</c:v>
                </c:pt>
                <c:pt idx="3">
                  <c:v>81.227570733370598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5-447B-AA62-9C48C6D03770}"/>
            </c:ext>
          </c:extLst>
        </c:ser>
        <c:ser>
          <c:idx val="1"/>
          <c:order val="1"/>
          <c:tx>
            <c:strRef>
              <c:f>'[9]5.02'!$C$24</c:f>
              <c:strCache>
                <c:ptCount val="1"/>
                <c:pt idx="0">
                  <c:v>Fairly Safe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'[9]5.02'!$A$25:$A$28</c:f>
              <c:strCache>
                <c:ptCount val="4"/>
                <c:pt idx="0">
                  <c:v>Travelling by public transport</c:v>
                </c:pt>
                <c:pt idx="1">
                  <c:v>Walking in the local area</c:v>
                </c:pt>
                <c:pt idx="2">
                  <c:v>Travelling by car</c:v>
                </c:pt>
                <c:pt idx="3">
                  <c:v>At home</c:v>
                </c:pt>
              </c:strCache>
            </c:strRef>
          </c:cat>
          <c:val>
            <c:numRef>
              <c:f>'[9]5.02'!$C$25:$C$28</c:f>
              <c:numCache>
                <c:formatCode>General</c:formatCode>
                <c:ptCount val="4"/>
                <c:pt idx="0">
                  <c:v>38.762150710850698</c:v>
                </c:pt>
                <c:pt idx="1">
                  <c:v>34.436021207569603</c:v>
                </c:pt>
                <c:pt idx="2">
                  <c:v>20.272374880416098</c:v>
                </c:pt>
                <c:pt idx="3">
                  <c:v>15.6548024903372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5-447B-AA62-9C48C6D03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202624"/>
        <c:axId val="234204160"/>
      </c:barChart>
      <c:catAx>
        <c:axId val="234202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234204160"/>
        <c:crosses val="autoZero"/>
        <c:auto val="1"/>
        <c:lblAlgn val="ctr"/>
        <c:lblOffset val="100"/>
        <c:noMultiLvlLbl val="0"/>
      </c:catAx>
      <c:valAx>
        <c:axId val="234204160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EAEAEA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234202624"/>
        <c:crosses val="autoZero"/>
        <c:crossBetween val="between"/>
        <c:minorUnit val="2.0000000000000004E-2"/>
      </c:valAx>
      <c:spPr>
        <a:solidFill>
          <a:srgbClr val="FFFFFF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47396452664741623"/>
          <c:y val="3.1840796019900496E-2"/>
          <c:w val="0.25430290910605874"/>
          <c:h val="6.7913346652563947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'Siart 5.02'!$B$25</c:f>
              <c:strCache>
                <c:ptCount val="1"/>
                <c:pt idx="0">
                  <c:v>Diogel iawn (%)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5.02'!$A$26:$A$29</c:f>
              <c:strCache>
                <c:ptCount val="4"/>
                <c:pt idx="0">
                  <c:v>Teithio ar drafnidiaeth gyhoeddus</c:v>
                </c:pt>
                <c:pt idx="1">
                  <c:v>Cerdded yn yr ardal leol</c:v>
                </c:pt>
                <c:pt idx="2">
                  <c:v>Teithio yn y car</c:v>
                </c:pt>
                <c:pt idx="3">
                  <c:v>Yn y cartref</c:v>
                </c:pt>
              </c:strCache>
            </c:strRef>
          </c:cat>
          <c:val>
            <c:numRef>
              <c:f>'Siart 5.02'!$B$26:$B$29</c:f>
              <c:numCache>
                <c:formatCode>0</c:formatCode>
                <c:ptCount val="4"/>
                <c:pt idx="0">
                  <c:v>39.9186745732178</c:v>
                </c:pt>
                <c:pt idx="1">
                  <c:v>46.455163086180299</c:v>
                </c:pt>
                <c:pt idx="2">
                  <c:v>76.320982942885095</c:v>
                </c:pt>
                <c:pt idx="3">
                  <c:v>81.227570733370598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D-4A81-A079-5CE5F898C52C}"/>
            </c:ext>
          </c:extLst>
        </c:ser>
        <c:ser>
          <c:idx val="1"/>
          <c:order val="1"/>
          <c:tx>
            <c:strRef>
              <c:f>'Siart 5.02'!$C$25</c:f>
              <c:strCache>
                <c:ptCount val="1"/>
                <c:pt idx="0">
                  <c:v>Gweddol ddiogel (%)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5.02'!$A$26:$A$29</c:f>
              <c:strCache>
                <c:ptCount val="4"/>
                <c:pt idx="0">
                  <c:v>Teithio ar drafnidiaeth gyhoeddus</c:v>
                </c:pt>
                <c:pt idx="1">
                  <c:v>Cerdded yn yr ardal leol</c:v>
                </c:pt>
                <c:pt idx="2">
                  <c:v>Teithio yn y car</c:v>
                </c:pt>
                <c:pt idx="3">
                  <c:v>Yn y cartref</c:v>
                </c:pt>
              </c:strCache>
            </c:strRef>
          </c:cat>
          <c:val>
            <c:numRef>
              <c:f>'Siart 5.02'!$C$26:$C$29</c:f>
              <c:numCache>
                <c:formatCode>0</c:formatCode>
                <c:ptCount val="4"/>
                <c:pt idx="0">
                  <c:v>38.762150710850698</c:v>
                </c:pt>
                <c:pt idx="1">
                  <c:v>34.436021207569603</c:v>
                </c:pt>
                <c:pt idx="2">
                  <c:v>20.272374880416098</c:v>
                </c:pt>
                <c:pt idx="3">
                  <c:v>15.6548024903372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D-4A81-A079-5CE5F898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251776"/>
        <c:axId val="234253312"/>
      </c:barChart>
      <c:catAx>
        <c:axId val="23425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4253312"/>
        <c:crosses val="autoZero"/>
        <c:auto val="1"/>
        <c:lblAlgn val="ctr"/>
        <c:lblOffset val="100"/>
        <c:noMultiLvlLbl val="0"/>
      </c:catAx>
      <c:valAx>
        <c:axId val="23425331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4251776"/>
        <c:crosses val="autoZero"/>
        <c:crossBetween val="between"/>
        <c:majorUnit val="20"/>
      </c:valAx>
      <c:spPr>
        <a:solidFill>
          <a:srgbClr val="FFFFFF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39651812754174959"/>
          <c:y val="3.1840796019900496E-2"/>
          <c:w val="0.46890105769745805"/>
          <c:h val="6.7913346652563947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'Siart 5.03'!$B$24</c:f>
              <c:strCache>
                <c:ptCount val="1"/>
                <c:pt idx="0">
                  <c:v> Ydw - bodlon â mynediad at wasanaethau a chyfleusterau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5.03'!$C$23:$F$23</c:f>
              <c:strCache>
                <c:ptCount val="4"/>
                <c:pt idx="0">
                  <c:v>Trefol (poblogaeth yn fwy na 10,000)</c:v>
                </c:pt>
                <c:pt idx="1">
                  <c:v>Tref a'r cyrion</c:v>
                </c:pt>
                <c:pt idx="2">
                  <c:v>Pentref</c:v>
                </c:pt>
                <c:pt idx="3">
                  <c:v>Pentref bach ac anheddau ynysig</c:v>
                </c:pt>
              </c:strCache>
            </c:strRef>
          </c:cat>
          <c:val>
            <c:numRef>
              <c:f>'Siart 5.03'!$C$24:$F$24</c:f>
              <c:numCache>
                <c:formatCode>0</c:formatCode>
                <c:ptCount val="4"/>
                <c:pt idx="0">
                  <c:v>83.894209045394803</c:v>
                </c:pt>
                <c:pt idx="1">
                  <c:v>67.458299507077697</c:v>
                </c:pt>
                <c:pt idx="2">
                  <c:v>76.950469328870099</c:v>
                </c:pt>
                <c:pt idx="3">
                  <c:v>65.294164442273498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9-47E7-8476-81306A811086}"/>
            </c:ext>
          </c:extLst>
        </c:ser>
        <c:ser>
          <c:idx val="1"/>
          <c:order val="1"/>
          <c:tx>
            <c:strRef>
              <c:f>'Siart 5.03'!$B$25</c:f>
              <c:strCache>
                <c:ptCount val="1"/>
                <c:pt idx="0">
                  <c:v>Ddim yn fodlon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5.03'!$C$23:$F$23</c:f>
              <c:strCache>
                <c:ptCount val="4"/>
                <c:pt idx="0">
                  <c:v>Trefol (poblogaeth yn fwy na 10,000)</c:v>
                </c:pt>
                <c:pt idx="1">
                  <c:v>Tref a'r cyrion</c:v>
                </c:pt>
                <c:pt idx="2">
                  <c:v>Pentref</c:v>
                </c:pt>
                <c:pt idx="3">
                  <c:v>Pentref bach ac anheddau ynysig</c:v>
                </c:pt>
              </c:strCache>
            </c:strRef>
          </c:cat>
          <c:val>
            <c:numRef>
              <c:f>'Siart 5.03'!$C$25:$F$25</c:f>
              <c:numCache>
                <c:formatCode>0</c:formatCode>
                <c:ptCount val="4"/>
                <c:pt idx="0">
                  <c:v>16.105790954605201</c:v>
                </c:pt>
                <c:pt idx="1">
                  <c:v>32.541700492922402</c:v>
                </c:pt>
                <c:pt idx="2">
                  <c:v>23.049530671129901</c:v>
                </c:pt>
                <c:pt idx="3">
                  <c:v>34.705835557726203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9-47E7-8476-81306A81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34688"/>
        <c:axId val="236040960"/>
      </c:barChart>
      <c:catAx>
        <c:axId val="23603468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Ardal</a:t>
                </a:r>
              </a:p>
            </c:rich>
          </c:tx>
          <c:layout>
            <c:manualLayout>
              <c:xMode val="edge"/>
              <c:yMode val="edge"/>
              <c:x val="0.48353997356169892"/>
              <c:y val="0.874977760073876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6040960"/>
        <c:crosses val="autoZero"/>
        <c:auto val="1"/>
        <c:lblAlgn val="ctr"/>
        <c:lblOffset val="100"/>
        <c:noMultiLvlLbl val="0"/>
      </c:catAx>
      <c:valAx>
        <c:axId val="23604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6034688"/>
        <c:crosses val="autoZero"/>
        <c:crossBetween val="between"/>
        <c:majorUnit val="20"/>
      </c:valAx>
      <c:spPr>
        <a:solidFill>
          <a:srgbClr val="FFFFFF"/>
        </a:solidFill>
        <a:ln>
          <a:solidFill>
            <a:schemeClr val="accent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'Siart 5.04'!$A$23</c:f>
              <c:strCache>
                <c:ptCount val="1"/>
                <c:pt idx="0">
                  <c:v>Cymru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5.04'!$B$22:$F$22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2016-17</c:v>
                </c:pt>
                <c:pt idx="4">
                  <c:v>2018-19</c:v>
                </c:pt>
              </c:strCache>
            </c:strRef>
          </c:cat>
          <c:val>
            <c:numRef>
              <c:f>'Siart 5.04'!$B$23:$F$23</c:f>
              <c:numCache>
                <c:formatCode>0</c:formatCode>
                <c:ptCount val="5"/>
                <c:pt idx="0">
                  <c:v>23.919073999999998</c:v>
                </c:pt>
                <c:pt idx="1">
                  <c:v>24.675053999999999</c:v>
                </c:pt>
                <c:pt idx="2">
                  <c:v>20.958991000000001</c:v>
                </c:pt>
                <c:pt idx="3">
                  <c:v>20.32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A-45AD-8AE5-AB2AA7D6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91200"/>
        <c:axId val="241893376"/>
      </c:barChart>
      <c:catAx>
        <c:axId val="2418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layout>
            <c:manualLayout>
              <c:xMode val="edge"/>
              <c:yMode val="edge"/>
              <c:x val="0.51221829617539261"/>
              <c:y val="0.888699622405018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1893376"/>
        <c:crosses val="autoZero"/>
        <c:auto val="1"/>
        <c:lblAlgn val="ctr"/>
        <c:lblOffset val="100"/>
        <c:noMultiLvlLbl val="0"/>
      </c:catAx>
      <c:valAx>
        <c:axId val="24189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layout>
            <c:manualLayout>
              <c:xMode val="edge"/>
              <c:yMode val="edge"/>
              <c:x val="1.5186028853454821E-2"/>
              <c:y val="0.3305014902052805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1891200"/>
        <c:crosses val="autoZero"/>
        <c:crossBetween val="between"/>
      </c:valAx>
      <c:spPr>
        <a:solidFill>
          <a:srgbClr val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6402389356502849"/>
          <c:y val="4.708399420566909E-2"/>
          <c:w val="0.50406854315624339"/>
          <c:h val="0.793636279683644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'Siart 5.05'!$B$23</c:f>
              <c:strCache>
                <c:ptCount val="1"/>
                <c:pt idx="0">
                  <c:v>Canran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5.05'!$A$24:$A$32</c:f>
              <c:strCache>
                <c:ptCount val="9"/>
                <c:pt idx="0">
                  <c:v>Grŵp / sefydliad pensiynwyr</c:v>
                </c:pt>
                <c:pt idx="1">
                  <c:v>Grŵp amgylcheddol</c:v>
                </c:pt>
                <c:pt idx="2">
                  <c:v>Grŵp tenantiaid / preswylwyr neu warchod cymdogaeth</c:v>
                </c:pt>
                <c:pt idx="3">
                  <c:v>Grŵp celfyddydol (ee drama, cerddoriaeth, celf neu grefft)</c:v>
                </c:pt>
                <c:pt idx="4">
                  <c:v>Clwb neu sefydliad arall</c:v>
                </c:pt>
                <c:pt idx="5">
                  <c:v>Grŵp crefyddol</c:v>
                </c:pt>
                <c:pt idx="6">
                  <c:v>Clwb chwaraeon</c:v>
                </c:pt>
                <c:pt idx="7">
                  <c:v>Ysgol neu grŵp pobl ifanc</c:v>
                </c:pt>
                <c:pt idx="8">
                  <c:v>Sefydliad elusennol</c:v>
                </c:pt>
              </c:strCache>
            </c:strRef>
          </c:cat>
          <c:val>
            <c:numRef>
              <c:f>'Siart 5.05'!$B$24:$B$32</c:f>
              <c:numCache>
                <c:formatCode>0.0</c:formatCode>
                <c:ptCount val="9"/>
                <c:pt idx="0">
                  <c:v>1.2409999999999999</c:v>
                </c:pt>
                <c:pt idx="1">
                  <c:v>1.2569999999999999</c:v>
                </c:pt>
                <c:pt idx="2">
                  <c:v>1.8049999999999999</c:v>
                </c:pt>
                <c:pt idx="3">
                  <c:v>1.9769999999999999</c:v>
                </c:pt>
                <c:pt idx="4">
                  <c:v>4.7409999999999997</c:v>
                </c:pt>
                <c:pt idx="5">
                  <c:v>6.4719999999999995</c:v>
                </c:pt>
                <c:pt idx="6">
                  <c:v>6.952</c:v>
                </c:pt>
                <c:pt idx="7">
                  <c:v>7.1840000000000002</c:v>
                </c:pt>
                <c:pt idx="8">
                  <c:v>8.4529999999999994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2-4D14-B1D2-C0D5B076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939200"/>
        <c:axId val="241940736"/>
      </c:barChart>
      <c:catAx>
        <c:axId val="241939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40736"/>
        <c:crosses val="autoZero"/>
        <c:auto val="1"/>
        <c:lblAlgn val="ctr"/>
        <c:lblOffset val="100"/>
        <c:noMultiLvlLbl val="0"/>
      </c:catAx>
      <c:valAx>
        <c:axId val="241940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41939200"/>
        <c:crosses val="autoZero"/>
        <c:crossBetween val="between"/>
      </c:valAx>
      <c:spPr>
        <a:solidFill>
          <a:srgbClr val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b="0" cap="none" spc="0">
          <a:ln w="0"/>
          <a:solidFill>
            <a:schemeClr val="tx1"/>
          </a:solidFill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8413013998250221"/>
          <c:y val="5.0925925925925923E-2"/>
          <c:w val="0.4712309711286089"/>
          <c:h val="0.816505295056967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'Siart 5.06'!$B$24</c:f>
              <c:strCache>
                <c:ptCount val="1"/>
                <c:pt idx="0">
                  <c:v>Canran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5.06'!$A$25:$A$30</c:f>
              <c:strCache>
                <c:ptCount val="6"/>
                <c:pt idx="0">
                  <c:v>Teimlo'n wrthodedig yn aml [ydw]</c:v>
                </c:pt>
                <c:pt idx="1">
                  <c:v>Rwy'n teimlo'n agos at ddigon o bobl [na]</c:v>
                </c:pt>
                <c:pt idx="2">
                  <c:v>Rwy'n profi teimlad cyffredinol o wacter [ydw]</c:v>
                </c:pt>
                <c:pt idx="3">
                  <c:v>Mae digon o bobl y gallaf ddibynnu arnynt pan fo gen i broblemau [na]</c:v>
                </c:pt>
                <c:pt idx="4">
                  <c:v>Rwy'n medru ymddiried yn llwyr mewn nifer o bobl [na]</c:v>
                </c:pt>
                <c:pt idx="5">
                  <c:v>Gweld eisiau cael pobl o gwmpas [ydw]</c:v>
                </c:pt>
              </c:strCache>
            </c:strRef>
          </c:cat>
          <c:val>
            <c:numRef>
              <c:f>'[10]Chart 5.04'!$B$24:$B$29</c:f>
              <c:numCache>
                <c:formatCode>General</c:formatCode>
                <c:ptCount val="6"/>
                <c:pt idx="0">
                  <c:v>7.552427359480621</c:v>
                </c:pt>
                <c:pt idx="1">
                  <c:v>8.2419925726350716</c:v>
                </c:pt>
                <c:pt idx="2">
                  <c:v>10.315336057209709</c:v>
                </c:pt>
                <c:pt idx="3">
                  <c:v>10.306976551295943</c:v>
                </c:pt>
                <c:pt idx="4">
                  <c:v>17.982787901432953</c:v>
                </c:pt>
                <c:pt idx="5">
                  <c:v>20.443063458727025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E-45ED-ABF1-09589ACDC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21728"/>
        <c:axId val="242127616"/>
      </c:barChart>
      <c:catAx>
        <c:axId val="242121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27616"/>
        <c:crosses val="autoZero"/>
        <c:auto val="1"/>
        <c:lblAlgn val="ctr"/>
        <c:lblOffset val="100"/>
        <c:noMultiLvlLbl val="0"/>
      </c:catAx>
      <c:valAx>
        <c:axId val="242127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121728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b="0" cap="none" spc="0">
          <a:ln w="0"/>
          <a:solidFill>
            <a:schemeClr val="accent1"/>
          </a:solidFill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279964114354E-2"/>
          <c:y val="9.7959459966361073E-2"/>
          <c:w val="0.51110532597463976"/>
          <c:h val="0.82532508212476252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00C1-4EC3-A2A7-B9B59FA1C92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6B78-4352-8F6D-CEB851B73D12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B78-4352-8F6D-CEB851B73D12}"/>
              </c:ext>
            </c:extLst>
          </c:dPt>
          <c:dLbls>
            <c:dLbl>
              <c:idx val="0"/>
              <c:layout>
                <c:manualLayout>
                  <c:x val="-0.13443153980752406"/>
                  <c:y val="-0.19380067074948965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FFFFFF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="1">
                        <a:solidFill>
                          <a:srgbClr val="FFFFFF"/>
                        </a:solidFill>
                      </a:rPr>
                      <a:t>78%</a:t>
                    </a:r>
                    <a:endParaRPr lang="en-US">
                      <a:solidFill>
                        <a:srgbClr val="FFFFFF"/>
                      </a:solidFill>
                    </a:endParaRP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C1-4EC3-A2A7-B9B59FA1C9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FFFFFF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="1">
                        <a:solidFill>
                          <a:srgbClr val="FFFFFF"/>
                        </a:solidFill>
                      </a:rPr>
                      <a:t>20%</a:t>
                    </a:r>
                    <a:endParaRPr lang="en-US">
                      <a:solidFill>
                        <a:srgbClr val="FFFFFF"/>
                      </a:solidFill>
                    </a:endParaRP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8-4352-8F6D-CEB851B73D12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'Siart 5.07'!$A$21:$A$23</c:f>
              <c:strCache>
                <c:ptCount val="3"/>
                <c:pt idx="0">
                  <c:v>25+</c:v>
                </c:pt>
                <c:pt idx="1">
                  <c:v>18-24 oed</c:v>
                </c:pt>
                <c:pt idx="2">
                  <c:v>16-17 oed</c:v>
                </c:pt>
              </c:strCache>
            </c:strRef>
          </c:cat>
          <c:val>
            <c:numRef>
              <c:f>'Siart 5.07'!$B$21:$B$23</c:f>
              <c:numCache>
                <c:formatCode>0</c:formatCode>
                <c:ptCount val="3"/>
                <c:pt idx="0">
                  <c:v>78.459675917303045</c:v>
                </c:pt>
                <c:pt idx="1">
                  <c:v>19.519463587260198</c:v>
                </c:pt>
                <c:pt idx="2">
                  <c:v>1.6856025330601603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78-4352-8F6D-CEB851B73D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543514010956101"/>
          <c:y val="0.15070576830623489"/>
          <c:w val="0.36217188263471134"/>
          <c:h val="0.67710039550095569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086033385292719E-2"/>
          <c:y val="6.0257391152588172E-2"/>
          <c:w val="0.47898448895668455"/>
          <c:h val="0.838533721232822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4A28-4D21-A22F-785E354F148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4A28-4D21-A22F-785E354F1486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A28-4D21-A22F-785E354F1486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4A28-4D21-A22F-785E354F1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baseline="0">
                      <a:solidFill>
                        <a:srgbClr val="FFFFFF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A28-4D21-A22F-785E354F1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baseline="0">
                      <a:solidFill>
                        <a:srgbClr val="FFFFFF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A28-4D21-A22F-785E354F1486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1" i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A28-4D21-A22F-785E354F1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'Siart 5.07'!$H$21:$H$24</c:f>
              <c:strCache>
                <c:ptCount val="4"/>
                <c:pt idx="0">
                  <c:v>Person sengl</c:v>
                </c:pt>
                <c:pt idx="1">
                  <c:v>Rhiant sengl</c:v>
                </c:pt>
                <c:pt idx="2">
                  <c:v>Cwpl â phlant dibynnol</c:v>
                </c:pt>
                <c:pt idx="3">
                  <c:v>Arall</c:v>
                </c:pt>
              </c:strCache>
            </c:strRef>
          </c:cat>
          <c:val>
            <c:numRef>
              <c:f>'Siart 5.07'!$I$21:$I$24</c:f>
              <c:numCache>
                <c:formatCode>0</c:formatCode>
                <c:ptCount val="4"/>
                <c:pt idx="0">
                  <c:v>46.39597690445148</c:v>
                </c:pt>
                <c:pt idx="1">
                  <c:v>32.547960514062204</c:v>
                </c:pt>
                <c:pt idx="2">
                  <c:v>11.380145278450362</c:v>
                </c:pt>
                <c:pt idx="3">
                  <c:v>9.6759173030359467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28-4D21-A22F-785E354F14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89024714016605"/>
          <c:y val="5.2825318322812953E-2"/>
          <c:w val="0.42667908250599113"/>
          <c:h val="0.94537216379663636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97245831038607"/>
          <c:y val="7.1976604776254824E-2"/>
          <c:w val="0.84559486774928183"/>
          <c:h val="0.74585269433913348"/>
        </c:manualLayout>
      </c:layout>
      <c:lineChart>
        <c:grouping val="standard"/>
        <c:varyColors val="0"/>
        <c:ser>
          <c:idx val="0"/>
          <c:order val="0"/>
          <c:tx>
            <c:strRef>
              <c:f>'Siart 1.05'!$B$22</c:f>
              <c:strCache>
                <c:ptCount val="1"/>
                <c:pt idx="0">
                  <c:v>16-18 mlwydd oed</c:v>
                </c:pt>
              </c:strCache>
            </c:strRef>
          </c:tx>
          <c:marker>
            <c:symbol val="none"/>
          </c:marker>
          <c:cat>
            <c:numRef>
              <c:f>'Siart 1.05'!$A$23:$A$37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'Siart 1.05'!$B$23:$B$37</c:f>
              <c:numCache>
                <c:formatCode>General</c:formatCode>
                <c:ptCount val="15"/>
                <c:pt idx="0">
                  <c:v>88.8</c:v>
                </c:pt>
                <c:pt idx="1">
                  <c:v>90.1</c:v>
                </c:pt>
                <c:pt idx="2">
                  <c:v>90.3</c:v>
                </c:pt>
                <c:pt idx="3">
                  <c:v>88.4</c:v>
                </c:pt>
                <c:pt idx="4">
                  <c:v>87.6</c:v>
                </c:pt>
                <c:pt idx="5">
                  <c:v>87.6</c:v>
                </c:pt>
                <c:pt idx="6">
                  <c:v>88.4</c:v>
                </c:pt>
                <c:pt idx="7">
                  <c:v>87.8</c:v>
                </c:pt>
                <c:pt idx="8" formatCode="0.0">
                  <c:v>89</c:v>
                </c:pt>
                <c:pt idx="9">
                  <c:v>89.1</c:v>
                </c:pt>
                <c:pt idx="10">
                  <c:v>89.2</c:v>
                </c:pt>
                <c:pt idx="11">
                  <c:v>89.3</c:v>
                </c:pt>
                <c:pt idx="12">
                  <c:v>89.5</c:v>
                </c:pt>
                <c:pt idx="13">
                  <c:v>90.6</c:v>
                </c:pt>
                <c:pt idx="1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8-4213-A4B0-4F6C710E24F5}"/>
            </c:ext>
          </c:extLst>
        </c:ser>
        <c:ser>
          <c:idx val="1"/>
          <c:order val="1"/>
          <c:tx>
            <c:strRef>
              <c:f>'Siart 1.05'!$C$22</c:f>
              <c:strCache>
                <c:ptCount val="1"/>
                <c:pt idx="0">
                  <c:v>19-24 mlwydd oed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'Siart 1.05'!$A$23:$A$37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'Siart 1.05'!$C$23:$C$37</c:f>
              <c:numCache>
                <c:formatCode>General</c:formatCode>
                <c:ptCount val="15"/>
                <c:pt idx="0">
                  <c:v>83.8</c:v>
                </c:pt>
                <c:pt idx="1">
                  <c:v>82.6</c:v>
                </c:pt>
                <c:pt idx="2">
                  <c:v>82.1</c:v>
                </c:pt>
                <c:pt idx="3">
                  <c:v>82.6</c:v>
                </c:pt>
                <c:pt idx="4">
                  <c:v>82.6</c:v>
                </c:pt>
                <c:pt idx="5">
                  <c:v>78.3</c:v>
                </c:pt>
                <c:pt idx="6">
                  <c:v>77.099999999999994</c:v>
                </c:pt>
                <c:pt idx="7">
                  <c:v>77.7</c:v>
                </c:pt>
                <c:pt idx="8" formatCode="0.0">
                  <c:v>77</c:v>
                </c:pt>
                <c:pt idx="9">
                  <c:v>78.900000000000006</c:v>
                </c:pt>
                <c:pt idx="10">
                  <c:v>79.599999999999994</c:v>
                </c:pt>
                <c:pt idx="11">
                  <c:v>81.099999999999994</c:v>
                </c:pt>
                <c:pt idx="12">
                  <c:v>81.5</c:v>
                </c:pt>
                <c:pt idx="13">
                  <c:v>83.9</c:v>
                </c:pt>
                <c:pt idx="14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8-4213-A4B0-4F6C710E2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518528"/>
        <c:axId val="204520064"/>
      </c:lineChart>
      <c:catAx>
        <c:axId val="2045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4520064"/>
        <c:crosses val="autoZero"/>
        <c:auto val="1"/>
        <c:lblAlgn val="ctr"/>
        <c:lblOffset val="100"/>
        <c:noMultiLvlLbl val="0"/>
      </c:catAx>
      <c:valAx>
        <c:axId val="204520064"/>
        <c:scaling>
          <c:orientation val="minMax"/>
          <c:max val="100"/>
          <c:min val="5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1.3888831003874988E-2"/>
              <c:y val="8.262953241955867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4518528"/>
        <c:crosses val="autoZero"/>
        <c:crossBetween val="between"/>
        <c:majorUnit val="10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8885283479451653"/>
          <c:y val="0.60005540974044913"/>
          <c:w val="0.24932577189666036"/>
          <c:h val="0.14043809338647484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'Siart 5.08'!$A$26</c:f>
              <c:strCache>
                <c:ptCount val="1"/>
                <c:pt idx="0">
                  <c:v>Trosedd yn erbyn y person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'Siart 5.08'!$B$25:$R$25</c:f>
              <c:strCache>
                <c:ptCount val="17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  <c:pt idx="16">
                  <c:v>2018-19</c:v>
                </c:pt>
              </c:strCache>
            </c:strRef>
          </c:cat>
          <c:val>
            <c:numRef>
              <c:f>'Siart 5.08'!$B$26:$R$26</c:f>
              <c:numCache>
                <c:formatCode>0</c:formatCode>
                <c:ptCount val="17"/>
                <c:pt idx="0">
                  <c:v>13.824739742637046</c:v>
                </c:pt>
                <c:pt idx="1">
                  <c:v>13.947206014458146</c:v>
                </c:pt>
                <c:pt idx="2">
                  <c:v>13.865454439711343</c:v>
                </c:pt>
                <c:pt idx="3">
                  <c:v>13.644925469191653</c:v>
                </c:pt>
                <c:pt idx="4">
                  <c:v>13.073791191786897</c:v>
                </c:pt>
                <c:pt idx="5">
                  <c:v>11.921302571700286</c:v>
                </c:pt>
                <c:pt idx="6">
                  <c:v>11.374921634030841</c:v>
                </c:pt>
                <c:pt idx="7">
                  <c:v>11.26207355887316</c:v>
                </c:pt>
                <c:pt idx="8">
                  <c:v>10.523050874909957</c:v>
                </c:pt>
                <c:pt idx="9">
                  <c:v>9.885898298755972</c:v>
                </c:pt>
                <c:pt idx="10">
                  <c:v>10.101926861060607</c:v>
                </c:pt>
                <c:pt idx="11">
                  <c:v>11.140301815591167</c:v>
                </c:pt>
                <c:pt idx="12">
                  <c:v>13.82228408724866</c:v>
                </c:pt>
                <c:pt idx="13">
                  <c:v>16.731061996988789</c:v>
                </c:pt>
                <c:pt idx="14">
                  <c:v>20.112747538666625</c:v>
                </c:pt>
                <c:pt idx="15">
                  <c:v>23.917137175157151</c:v>
                </c:pt>
                <c:pt idx="16">
                  <c:v>29.507132249697399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A-49A1-B7E1-FB7997172FE9}"/>
            </c:ext>
          </c:extLst>
        </c:ser>
        <c:ser>
          <c:idx val="3"/>
          <c:order val="1"/>
          <c:tx>
            <c:strRef>
              <c:f>'Siart 5.08'!$A$27</c:f>
              <c:strCache>
                <c:ptCount val="1"/>
                <c:pt idx="0">
                  <c:v>Troseddau lladrata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'Siart 5.08'!$B$25:$R$25</c:f>
              <c:strCache>
                <c:ptCount val="17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  <c:pt idx="16">
                  <c:v>2018-19</c:v>
                </c:pt>
              </c:strCache>
            </c:strRef>
          </c:cat>
          <c:val>
            <c:numRef>
              <c:f>'Siart 5.08'!$B$27:$R$27</c:f>
              <c:numCache>
                <c:formatCode>0</c:formatCode>
                <c:ptCount val="17"/>
                <c:pt idx="0">
                  <c:v>51.062036158906501</c:v>
                </c:pt>
                <c:pt idx="1">
                  <c:v>49.747406237692417</c:v>
                </c:pt>
                <c:pt idx="2">
                  <c:v>42.941791871433971</c:v>
                </c:pt>
                <c:pt idx="3">
                  <c:v>40.165237097250575</c:v>
                </c:pt>
                <c:pt idx="4">
                  <c:v>39.360370945463465</c:v>
                </c:pt>
                <c:pt idx="5">
                  <c:v>36.925136189048395</c:v>
                </c:pt>
                <c:pt idx="6">
                  <c:v>35.717366295346096</c:v>
                </c:pt>
                <c:pt idx="7">
                  <c:v>33.519674405503096</c:v>
                </c:pt>
                <c:pt idx="8">
                  <c:v>31.45177445949486</c:v>
                </c:pt>
                <c:pt idx="9">
                  <c:v>30.010855948805357</c:v>
                </c:pt>
                <c:pt idx="10">
                  <c:v>27.33609905054119</c:v>
                </c:pt>
                <c:pt idx="11">
                  <c:v>26.209020727923455</c:v>
                </c:pt>
                <c:pt idx="12">
                  <c:v>25.849310939458661</c:v>
                </c:pt>
                <c:pt idx="13">
                  <c:v>24.069354641981537</c:v>
                </c:pt>
                <c:pt idx="14">
                  <c:v>24.499301350721939</c:v>
                </c:pt>
                <c:pt idx="15">
                  <c:v>25.346181721605102</c:v>
                </c:pt>
                <c:pt idx="16">
                  <c:v>25.153960436891115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A-49A1-B7E1-FB7997172FE9}"/>
            </c:ext>
          </c:extLst>
        </c:ser>
        <c:ser>
          <c:idx val="4"/>
          <c:order val="2"/>
          <c:tx>
            <c:strRef>
              <c:f>'Siart 5.08'!$A$28</c:f>
              <c:strCache>
                <c:ptCount val="1"/>
                <c:pt idx="0">
                  <c:v>Difrod troseddol a chynnau tanau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'Siart 5.08'!$B$25:$R$25</c:f>
              <c:strCache>
                <c:ptCount val="17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  <c:pt idx="16">
                  <c:v>2018-19</c:v>
                </c:pt>
              </c:strCache>
            </c:strRef>
          </c:cat>
          <c:val>
            <c:numRef>
              <c:f>'Siart 5.08'!$B$28:$R$28</c:f>
              <c:numCache>
                <c:formatCode>0</c:formatCode>
                <c:ptCount val="17"/>
                <c:pt idx="0">
                  <c:v>22.38822310628299</c:v>
                </c:pt>
                <c:pt idx="1">
                  <c:v>22.341127697286431</c:v>
                </c:pt>
                <c:pt idx="2">
                  <c:v>21.532943218789878</c:v>
                </c:pt>
                <c:pt idx="3">
                  <c:v>21.353116162716645</c:v>
                </c:pt>
                <c:pt idx="4">
                  <c:v>21.649761460416897</c:v>
                </c:pt>
                <c:pt idx="5">
                  <c:v>19.765499040514602</c:v>
                </c:pt>
                <c:pt idx="6">
                  <c:v>18.628049415258502</c:v>
                </c:pt>
                <c:pt idx="7">
                  <c:v>16.102356400664458</c:v>
                </c:pt>
                <c:pt idx="8">
                  <c:v>13.590948897546895</c:v>
                </c:pt>
                <c:pt idx="9">
                  <c:v>11.731670712895731</c:v>
                </c:pt>
                <c:pt idx="10">
                  <c:v>10.180975235738194</c:v>
                </c:pt>
                <c:pt idx="11">
                  <c:v>9.8182851611011106</c:v>
                </c:pt>
                <c:pt idx="12">
                  <c:v>9.7592654160559587</c:v>
                </c:pt>
                <c:pt idx="13">
                  <c:v>10.162673768975758</c:v>
                </c:pt>
                <c:pt idx="14">
                  <c:v>10.0968472447521</c:v>
                </c:pt>
                <c:pt idx="15">
                  <c:v>10.779910820708666</c:v>
                </c:pt>
                <c:pt idx="16">
                  <c:v>10.807578208460949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AA-49A1-B7E1-FB7997172FE9}"/>
            </c:ext>
          </c:extLst>
        </c:ser>
        <c:ser>
          <c:idx val="7"/>
          <c:order val="3"/>
          <c:tx>
            <c:strRef>
              <c:f>'Siart 5.08'!$A$29</c:f>
              <c:strCache>
                <c:ptCount val="1"/>
                <c:pt idx="0">
                  <c:v>Troseddau trefn gyhoeddus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'Siart 5.08'!$B$25:$R$25</c:f>
              <c:strCache>
                <c:ptCount val="17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  <c:pt idx="16">
                  <c:v>2018-19</c:v>
                </c:pt>
              </c:strCache>
            </c:strRef>
          </c:cat>
          <c:val>
            <c:numRef>
              <c:f>'Siart 5.08'!$B$29:$R$29</c:f>
              <c:numCache>
                <c:formatCode>0</c:formatCode>
                <c:ptCount val="17"/>
                <c:pt idx="0">
                  <c:v>4.2902949013232172</c:v>
                </c:pt>
                <c:pt idx="1">
                  <c:v>3.9884658890343911</c:v>
                </c:pt>
                <c:pt idx="2">
                  <c:v>4.0849767128262391</c:v>
                </c:pt>
                <c:pt idx="3">
                  <c:v>4.0908507669629532</c:v>
                </c:pt>
                <c:pt idx="4">
                  <c:v>5.0039053236997546</c:v>
                </c:pt>
                <c:pt idx="5">
                  <c:v>4.6116504047002644</c:v>
                </c:pt>
                <c:pt idx="6">
                  <c:v>4.3917991108003092</c:v>
                </c:pt>
                <c:pt idx="7">
                  <c:v>4.2548682537467855</c:v>
                </c:pt>
                <c:pt idx="8">
                  <c:v>3.6203622919693337</c:v>
                </c:pt>
                <c:pt idx="9">
                  <c:v>3.1866093862504807</c:v>
                </c:pt>
                <c:pt idx="10">
                  <c:v>2.6873194370844877</c:v>
                </c:pt>
                <c:pt idx="11">
                  <c:v>2.6995093452789569</c:v>
                </c:pt>
                <c:pt idx="12">
                  <c:v>3.0206634075411798</c:v>
                </c:pt>
                <c:pt idx="13">
                  <c:v>3.4716687436231197</c:v>
                </c:pt>
                <c:pt idx="14">
                  <c:v>4.5057257118995233</c:v>
                </c:pt>
                <c:pt idx="15">
                  <c:v>6.1763138906265755</c:v>
                </c:pt>
                <c:pt idx="16">
                  <c:v>8.4986097441846464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AA-49A1-B7E1-FB7997172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669440"/>
        <c:axId val="242670976"/>
      </c:lineChart>
      <c:catAx>
        <c:axId val="24266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670976"/>
        <c:crosses val="autoZero"/>
        <c:auto val="1"/>
        <c:lblAlgn val="ctr"/>
        <c:lblOffset val="100"/>
        <c:noMultiLvlLbl val="0"/>
      </c:catAx>
      <c:valAx>
        <c:axId val="24267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DDDDD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>
                    <a:solidFill>
                      <a:schemeClr val="tx1"/>
                    </a:solidFill>
                    <a:effectLst/>
                  </a:rPr>
                  <a:t>Cyfradd yn ôl 1,000 o’r boblogaeth</a:t>
                </a:r>
                <a:endParaRPr lang="cy-GB" sz="10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490426618391981E-2"/>
              <c:y val="0.20970855205599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2669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827214245002033"/>
          <c:y val="5.1825792624859535E-2"/>
          <c:w val="0.5331934607493739"/>
          <c:h val="0.7587192166106673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6.01'!$A$24:$A$30</c:f>
              <c:strCache>
                <c:ptCount val="7"/>
                <c:pt idx="0">
                  <c:v>Diffyg mynediad/cyfleusterau i bobl anabl</c:v>
                </c:pt>
                <c:pt idx="1">
                  <c:v>Dyw fy iechyd ddim yn ddigon da</c:v>
                </c:pt>
                <c:pt idx="2">
                  <c:v>Ymrwymiadau teuluol/gofal plant</c:v>
                </c:pt>
                <c:pt idx="3">
                  <c:v>Does gen i ddim diddordeb mewn gwneud y pethau hyn</c:v>
                </c:pt>
                <c:pt idx="4">
                  <c:v>Rydw i eisoes yn mynd/cymryd rhan gymaint ag rwy eisiau</c:v>
                </c:pt>
                <c:pt idx="5">
                  <c:v>Mae'n costio gormod</c:v>
                </c:pt>
                <c:pt idx="6">
                  <c:v>Mae'n anodd dod o hyd i'r amser</c:v>
                </c:pt>
              </c:strCache>
            </c:strRef>
          </c:cat>
          <c:val>
            <c:numRef>
              <c:f>'Siart 6.01'!$B$24:$B$30</c:f>
              <c:numCache>
                <c:formatCode>0</c:formatCode>
                <c:ptCount val="7"/>
                <c:pt idx="0">
                  <c:v>2.8330000000000002</c:v>
                </c:pt>
                <c:pt idx="1">
                  <c:v>13.017999999999999</c:v>
                </c:pt>
                <c:pt idx="2">
                  <c:v>18.125</c:v>
                </c:pt>
                <c:pt idx="3">
                  <c:v>18.701999999999998</c:v>
                </c:pt>
                <c:pt idx="4">
                  <c:v>21.986000000000001</c:v>
                </c:pt>
                <c:pt idx="5">
                  <c:v>23.335000000000001</c:v>
                </c:pt>
                <c:pt idx="6">
                  <c:v>33.35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0-4C0B-A321-157939F307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686848"/>
        <c:axId val="244689536"/>
      </c:barChart>
      <c:catAx>
        <c:axId val="24468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689536"/>
        <c:crosses val="autoZero"/>
        <c:auto val="1"/>
        <c:lblAlgn val="ctr"/>
        <c:lblOffset val="100"/>
        <c:noMultiLvlLbl val="0"/>
      </c:catAx>
      <c:valAx>
        <c:axId val="244689536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y-GB"/>
                  <a:t>Canran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44686848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effectLst/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3119785124136"/>
          <c:y val="5.1825792624859535E-2"/>
          <c:w val="0.83583443120193635"/>
          <c:h val="0.75871921661066732"/>
        </c:manualLayout>
      </c:layout>
      <c:lineChart>
        <c:grouping val="standard"/>
        <c:varyColors val="0"/>
        <c:ser>
          <c:idx val="0"/>
          <c:order val="0"/>
          <c:tx>
            <c:strRef>
              <c:f>'Siart 6.02'!$B$22</c:f>
              <c:strCache>
                <c:ptCount val="1"/>
                <c:pt idx="0">
                  <c:v>Canran</c:v>
                </c:pt>
              </c:strCache>
            </c:strRef>
          </c:tx>
          <c:marker>
            <c:symbol val="none"/>
          </c:marker>
          <c:cat>
            <c:numRef>
              <c:f>'Siart 6.02'!$A$23:$A$31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'Siart 6.02'!$B$23:$B$31</c:f>
              <c:numCache>
                <c:formatCode>0</c:formatCode>
                <c:ptCount val="9"/>
                <c:pt idx="0">
                  <c:v>76.3</c:v>
                </c:pt>
                <c:pt idx="1">
                  <c:v>79.7</c:v>
                </c:pt>
                <c:pt idx="2">
                  <c:v>79.5</c:v>
                </c:pt>
                <c:pt idx="3">
                  <c:v>85.4</c:v>
                </c:pt>
                <c:pt idx="4">
                  <c:v>85.9</c:v>
                </c:pt>
                <c:pt idx="5">
                  <c:v>88.8</c:v>
                </c:pt>
                <c:pt idx="6">
                  <c:v>82.9</c:v>
                </c:pt>
                <c:pt idx="7">
                  <c:v>86.5</c:v>
                </c:pt>
                <c:pt idx="8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4-42AD-B86C-568184E63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06304"/>
        <c:axId val="245040256"/>
      </c:lineChart>
      <c:catAx>
        <c:axId val="24470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layout>
            <c:manualLayout>
              <c:xMode val="edge"/>
              <c:yMode val="edge"/>
              <c:x val="0.4712025490977052"/>
              <c:y val="0.914924455652962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5040256"/>
        <c:crosses val="autoZero"/>
        <c:auto val="1"/>
        <c:lblAlgn val="ctr"/>
        <c:lblOffset val="100"/>
        <c:noMultiLvlLbl val="0"/>
      </c:catAx>
      <c:valAx>
        <c:axId val="2450402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44706304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'Siart 6.03'!$B$24</c:f>
              <c:strCache>
                <c:ptCount val="1"/>
                <c:pt idx="0">
                  <c:v>Oedolion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'Siart 6.03'!$A$25:$A$27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'Siart 6.03'!$B$25:$B$27</c:f>
              <c:numCache>
                <c:formatCode>#,##0</c:formatCode>
                <c:ptCount val="3"/>
                <c:pt idx="0">
                  <c:v>29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F-4654-AD7A-94E8AF329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88480"/>
        <c:axId val="245190016"/>
      </c:barChart>
      <c:catAx>
        <c:axId val="2451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245190016"/>
        <c:crosses val="autoZero"/>
        <c:auto val="1"/>
        <c:lblAlgn val="ctr"/>
        <c:lblOffset val="100"/>
        <c:noMultiLvlLbl val="0"/>
      </c:catAx>
      <c:valAx>
        <c:axId val="245190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aseline="0">
                    <a:latin typeface="Arial" panose="020B0604020202020204" pitchFamily="34" charset="0"/>
                  </a:defRPr>
                </a:pPr>
                <a:r>
                  <a:rPr lang="en-GB" baseline="0">
                    <a:latin typeface="Arial" panose="020B0604020202020204" pitchFamily="34" charset="0"/>
                  </a:rPr>
                  <a:t>Canran</a:t>
                </a:r>
              </a:p>
            </c:rich>
          </c:tx>
          <c:layout>
            <c:manualLayout>
              <c:xMode val="edge"/>
              <c:yMode val="edge"/>
              <c:x val="9.1795754446356848E-3"/>
              <c:y val="0.305082583619478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245188480"/>
        <c:crosses val="autoZero"/>
        <c:crossBetween val="between"/>
        <c:minorUnit val="10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'Siart 6.03'!$I$24</c:f>
              <c:strCache>
                <c:ptCount val="1"/>
                <c:pt idx="0">
                  <c:v>Plant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'Siart 6.03'!$H$25:$H$30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'Siart 6.03'!$I$25:$I$30</c:f>
              <c:numCache>
                <c:formatCode>0</c:formatCode>
                <c:ptCount val="6"/>
                <c:pt idx="0">
                  <c:v>40</c:v>
                </c:pt>
                <c:pt idx="2">
                  <c:v>48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B-4AB3-9E27-CC3DA71678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245230208"/>
        <c:axId val="245499392"/>
      </c:barChart>
      <c:catAx>
        <c:axId val="2452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499392"/>
        <c:crossesAt val="0"/>
        <c:auto val="1"/>
        <c:lblAlgn val="ctr"/>
        <c:lblOffset val="100"/>
        <c:noMultiLvlLbl val="0"/>
      </c:catAx>
      <c:valAx>
        <c:axId val="2454993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Canran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23020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64090647945715E-2"/>
          <c:y val="0.15452719436175419"/>
          <c:w val="0.89444417685400035"/>
          <c:h val="0.70278051673995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'Siart 6.04'!$B$25</c:f>
              <c:strCache>
                <c:ptCount val="1"/>
                <c:pt idx="0">
                  <c:v>Rhugl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>
                        <a:lumMod val="20000"/>
                        <a:lumOff val="8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6.04'!$A$26:$A$32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'Siart 6.04'!$B$26:$B$32</c:f>
              <c:numCache>
                <c:formatCode>0</c:formatCode>
                <c:ptCount val="7"/>
                <c:pt idx="0">
                  <c:v>10.161766252013001</c:v>
                </c:pt>
                <c:pt idx="1">
                  <c:v>10.016941468200701</c:v>
                </c:pt>
                <c:pt idx="2">
                  <c:v>10.7337010824695</c:v>
                </c:pt>
                <c:pt idx="4">
                  <c:v>10.8784772763999</c:v>
                </c:pt>
                <c:pt idx="5">
                  <c:v>10.9678163583617</c:v>
                </c:pt>
                <c:pt idx="6">
                  <c:v>10.8728492296817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0-472A-9733-02E3623C3B19}"/>
            </c:ext>
          </c:extLst>
        </c:ser>
        <c:ser>
          <c:idx val="1"/>
          <c:order val="1"/>
          <c:tx>
            <c:strRef>
              <c:f>'Siart 6.04'!$C$25</c:f>
              <c:strCache>
                <c:ptCount val="1"/>
                <c:pt idx="0">
                  <c:v>Yn gallu siarad rhywfaint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6.04'!$A$26:$A$32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'Siart 6.04'!$C$26:$C$32</c:f>
              <c:numCache>
                <c:formatCode>0</c:formatCode>
                <c:ptCount val="7"/>
                <c:pt idx="0">
                  <c:v>3.7047411927056202</c:v>
                </c:pt>
                <c:pt idx="1">
                  <c:v>3.9525858811561898</c:v>
                </c:pt>
                <c:pt idx="2">
                  <c:v>4.0449943374183697</c:v>
                </c:pt>
                <c:pt idx="4">
                  <c:v>4.2659601020332802</c:v>
                </c:pt>
                <c:pt idx="5">
                  <c:v>5.0973600005476998</c:v>
                </c:pt>
                <c:pt idx="6">
                  <c:v>4.9110656366196901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0-472A-9733-02E3623C3B19}"/>
            </c:ext>
          </c:extLst>
        </c:ser>
        <c:ser>
          <c:idx val="2"/>
          <c:order val="2"/>
          <c:tx>
            <c:strRef>
              <c:f>'Siart 6.04'!$D$25</c:f>
              <c:strCache>
                <c:ptCount val="1"/>
                <c:pt idx="0">
                  <c:v>Yn gallu siarad ychydig yn unig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6.04'!$A$26:$A$32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'Siart 6.04'!$D$26:$D$32</c:f>
              <c:numCache>
                <c:formatCode>0</c:formatCode>
                <c:ptCount val="7"/>
                <c:pt idx="0">
                  <c:v>6.5392778797422899</c:v>
                </c:pt>
                <c:pt idx="1">
                  <c:v>5.5539541412157902</c:v>
                </c:pt>
                <c:pt idx="2">
                  <c:v>6.5792385259091297</c:v>
                </c:pt>
                <c:pt idx="4">
                  <c:v>8.5666662842842296</c:v>
                </c:pt>
                <c:pt idx="5">
                  <c:v>9.0760911655397791</c:v>
                </c:pt>
                <c:pt idx="6">
                  <c:v>10.2752538620334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D0-472A-9733-02E3623C3B19}"/>
            </c:ext>
          </c:extLst>
        </c:ser>
        <c:ser>
          <c:idx val="3"/>
          <c:order val="3"/>
          <c:tx>
            <c:strRef>
              <c:f>'Siart 6.04'!$E$25</c:f>
              <c:strCache>
                <c:ptCount val="1"/>
                <c:pt idx="0">
                  <c:v>Yn gallu dweud ychydig eiriau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'Siart 6.04'!$A$26:$A$32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'Siart 6.04'!$E$26:$E$32</c:f>
              <c:numCache>
                <c:formatCode>0</c:formatCode>
                <c:ptCount val="7"/>
                <c:pt idx="0">
                  <c:v>3.97358015201285</c:v>
                </c:pt>
                <c:pt idx="1">
                  <c:v>3.13126221476643</c:v>
                </c:pt>
                <c:pt idx="2">
                  <c:v>2.5115902632964602</c:v>
                </c:pt>
                <c:pt idx="4">
                  <c:v>4.9842474290537</c:v>
                </c:pt>
                <c:pt idx="5">
                  <c:v>6.1036077555650303</c:v>
                </c:pt>
                <c:pt idx="6">
                  <c:v>6.6010471560297104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D0-472A-9733-02E3623C3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5551872"/>
        <c:axId val="245553408"/>
      </c:barChart>
      <c:catAx>
        <c:axId val="245551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553408"/>
        <c:crosses val="autoZero"/>
        <c:auto val="1"/>
        <c:lblAlgn val="ctr"/>
        <c:lblOffset val="100"/>
        <c:noMultiLvlLbl val="0"/>
      </c:catAx>
      <c:valAx>
        <c:axId val="24555340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y-GB"/>
                  <a:t>Canran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solidFill>
            <a:srgbClr val="FFFFFF"/>
          </a:solidFill>
        </c:spPr>
        <c:crossAx val="245551872"/>
        <c:crosses val="autoZero"/>
        <c:crossBetween val="between"/>
      </c:valAx>
      <c:spPr>
        <a:solidFill>
          <a:srgbClr val="FFFFFF"/>
        </a:solidFill>
        <a:ln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1.5728028355538652E-2"/>
          <c:y val="1.232937488127718E-2"/>
          <c:w val="0.96644167551784133"/>
          <c:h val="0.142469324612377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'Siart 6.05'!$D$24</c:f>
              <c:strCache>
                <c:ptCount val="1"/>
                <c:pt idx="0">
                  <c:v>Canran sy'n siarad Cymraeg gartref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'Siart 6.05'!$A$25:$A$37</c:f>
              <c:strCache>
                <c:ptCount val="13"/>
                <c:pt idx="0">
                  <c:v>2006/07 </c:v>
                </c:pt>
                <c:pt idx="1">
                  <c:v>2007/08 </c:v>
                </c:pt>
                <c:pt idx="2">
                  <c:v>2008/09 </c:v>
                </c:pt>
                <c:pt idx="3">
                  <c:v>2009/10 </c:v>
                </c:pt>
                <c:pt idx="4">
                  <c:v>2010/11 </c:v>
                </c:pt>
                <c:pt idx="5">
                  <c:v>2011/12 </c:v>
                </c:pt>
                <c:pt idx="6">
                  <c:v>2012/13 </c:v>
                </c:pt>
                <c:pt idx="7">
                  <c:v>2013/14 </c:v>
                </c:pt>
                <c:pt idx="8">
                  <c:v>2014/15 </c:v>
                </c:pt>
                <c:pt idx="9">
                  <c:v>2015/16 </c:v>
                </c:pt>
                <c:pt idx="10">
                  <c:v>2016/17 </c:v>
                </c:pt>
                <c:pt idx="11">
                  <c:v>2017/18</c:v>
                </c:pt>
                <c:pt idx="12">
                  <c:v>2018/19</c:v>
                </c:pt>
              </c:strCache>
            </c:strRef>
          </c:cat>
          <c:val>
            <c:numRef>
              <c:f>'Siart 6.05'!$D$25:$D$37</c:f>
              <c:numCache>
                <c:formatCode>0.0</c:formatCode>
                <c:ptCount val="13"/>
                <c:pt idx="0">
                  <c:v>10.479096335466798</c:v>
                </c:pt>
                <c:pt idx="1">
                  <c:v>10.646207855473488</c:v>
                </c:pt>
                <c:pt idx="2">
                  <c:v>10.455784865540963</c:v>
                </c:pt>
                <c:pt idx="3">
                  <c:v>10.391457097322514</c:v>
                </c:pt>
                <c:pt idx="4">
                  <c:v>10.373875089763635</c:v>
                </c:pt>
                <c:pt idx="5">
                  <c:v>10.387993637180996</c:v>
                </c:pt>
                <c:pt idx="6">
                  <c:v>10.463365867842816</c:v>
                </c:pt>
                <c:pt idx="7">
                  <c:v>10.568207852919295</c:v>
                </c:pt>
                <c:pt idx="8">
                  <c:v>10.485364854524516</c:v>
                </c:pt>
                <c:pt idx="9">
                  <c:v>10.450246419517969</c:v>
                </c:pt>
                <c:pt idx="10">
                  <c:v>10.400279043762167</c:v>
                </c:pt>
                <c:pt idx="11">
                  <c:v>10.47390644334171</c:v>
                </c:pt>
                <c:pt idx="12">
                  <c:v>10.50607950176256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F-4B1D-902E-D49250AE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697536"/>
        <c:axId val="245707904"/>
      </c:lineChart>
      <c:catAx>
        <c:axId val="2456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layout>
            <c:manualLayout>
              <c:xMode val="edge"/>
              <c:yMode val="edge"/>
              <c:x val="0.50503241311703506"/>
              <c:y val="0.91836736039302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5707904"/>
        <c:crosses val="autoZero"/>
        <c:auto val="1"/>
        <c:lblAlgn val="ctr"/>
        <c:lblOffset val="100"/>
        <c:noMultiLvlLbl val="0"/>
      </c:catAx>
      <c:valAx>
        <c:axId val="245707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layout>
            <c:manualLayout>
              <c:xMode val="edge"/>
              <c:yMode val="edge"/>
              <c:x val="9.1795754446356848E-3"/>
              <c:y val="0.305082583619478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5697536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6890773268726"/>
          <c:y val="7.3427821522309714E-2"/>
          <c:w val="0.81918500572043884"/>
          <c:h val="0.7716473461650627"/>
        </c:manualLayout>
      </c:layout>
      <c:lineChart>
        <c:grouping val="standard"/>
        <c:varyColors val="0"/>
        <c:ser>
          <c:idx val="1"/>
          <c:order val="0"/>
          <c:tx>
            <c:strRef>
              <c:f>'Siart 7.01'!$B$24</c:f>
              <c:strCache>
                <c:ptCount val="1"/>
                <c:pt idx="0">
                  <c:v>Cyfanswn (cilo-dunnellau)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'Siart 7.01'!$A$25:$A$47</c:f>
              <c:strCache>
                <c:ptCount val="23"/>
                <c:pt idx="0">
                  <c:v>Sylfaen</c:v>
                </c:pt>
                <c:pt idx="1">
                  <c:v>1990</c:v>
                </c:pt>
                <c:pt idx="2">
                  <c:v>1995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'Siart 7.01'!$B$25:$B$47</c:f>
              <c:numCache>
                <c:formatCode>#,##0</c:formatCode>
                <c:ptCount val="23"/>
                <c:pt idx="0">
                  <c:v>55729.784209249221</c:v>
                </c:pt>
                <c:pt idx="1">
                  <c:v>55857.086317858462</c:v>
                </c:pt>
                <c:pt idx="2">
                  <c:v>51989.060064080171</c:v>
                </c:pt>
                <c:pt idx="3">
                  <c:v>53517.726055372405</c:v>
                </c:pt>
                <c:pt idx="4">
                  <c:v>55592.204397815018</c:v>
                </c:pt>
                <c:pt idx="5">
                  <c:v>57554.341772495536</c:v>
                </c:pt>
                <c:pt idx="6">
                  <c:v>54279.679454795631</c:v>
                </c:pt>
                <c:pt idx="7">
                  <c:v>47512.794807876679</c:v>
                </c:pt>
                <c:pt idx="8">
                  <c:v>48575.647451567274</c:v>
                </c:pt>
                <c:pt idx="9">
                  <c:v>52424.085041931437</c:v>
                </c:pt>
                <c:pt idx="10">
                  <c:v>50486.604635930162</c:v>
                </c:pt>
                <c:pt idx="11">
                  <c:v>51510.169169777655</c:v>
                </c:pt>
                <c:pt idx="12">
                  <c:v>48822.79115314674</c:v>
                </c:pt>
                <c:pt idx="13">
                  <c:v>50072.2862609191</c:v>
                </c:pt>
                <c:pt idx="14">
                  <c:v>43790.982223964027</c:v>
                </c:pt>
                <c:pt idx="15">
                  <c:v>46940.261970837579</c:v>
                </c:pt>
                <c:pt idx="16">
                  <c:v>43678.752718245516</c:v>
                </c:pt>
                <c:pt idx="17">
                  <c:v>45620.283009677783</c:v>
                </c:pt>
                <c:pt idx="18">
                  <c:v>50594.515451082218</c:v>
                </c:pt>
                <c:pt idx="19">
                  <c:v>46320.260192364374</c:v>
                </c:pt>
                <c:pt idx="20">
                  <c:v>45993.735071197945</c:v>
                </c:pt>
                <c:pt idx="21">
                  <c:v>48121.575238656704</c:v>
                </c:pt>
                <c:pt idx="22">
                  <c:v>41746.912338153874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B-4736-88CC-7BC748330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983488"/>
        <c:axId val="245985280"/>
      </c:lineChart>
      <c:catAx>
        <c:axId val="2459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85280"/>
        <c:crosses val="autoZero"/>
        <c:auto val="1"/>
        <c:lblAlgn val="ctr"/>
        <c:lblOffset val="100"/>
        <c:noMultiLvlLbl val="0"/>
      </c:catAx>
      <c:valAx>
        <c:axId val="24598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Allyriadau (cilodunnellau)</a:t>
                </a:r>
              </a:p>
            </c:rich>
          </c:tx>
          <c:layout>
            <c:manualLayout>
              <c:xMode val="edge"/>
              <c:yMode val="edge"/>
              <c:x val="2.8662359512753213E-2"/>
              <c:y val="7.121524537676733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5983488"/>
        <c:crosses val="autoZero"/>
        <c:crossBetween val="between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24887130381567E-2"/>
          <c:y val="9.7171264672976057E-2"/>
          <c:w val="0.8587680811034597"/>
          <c:h val="0.76669695134262061"/>
        </c:manualLayout>
      </c:layout>
      <c:lineChart>
        <c:grouping val="standard"/>
        <c:varyColors val="0"/>
        <c:ser>
          <c:idx val="0"/>
          <c:order val="0"/>
          <c:tx>
            <c:strRef>
              <c:f>'Siart 7.02'!$E$21</c:f>
              <c:strCache>
                <c:ptCount val="1"/>
                <c:pt idx="0">
                  <c:v>Canran y myfyrwyr sy'n rhyngwladol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'Siart 7.02'!$A$22:$A$39</c:f>
              <c:strCache>
                <c:ptCount val="1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</c:strCache>
            </c:strRef>
          </c:cat>
          <c:val>
            <c:numRef>
              <c:f>'Siart 7.02'!$E$22:$E$39</c:f>
              <c:numCache>
                <c:formatCode>0</c:formatCode>
                <c:ptCount val="18"/>
                <c:pt idx="0">
                  <c:v>8.7498209938421869</c:v>
                </c:pt>
                <c:pt idx="1">
                  <c:v>8.7855297157622729</c:v>
                </c:pt>
                <c:pt idx="2">
                  <c:v>9.5007083673206534</c:v>
                </c:pt>
                <c:pt idx="3">
                  <c:v>9.7588736194250068</c:v>
                </c:pt>
                <c:pt idx="4">
                  <c:v>10.69998786849448</c:v>
                </c:pt>
                <c:pt idx="5">
                  <c:v>11.748796881835899</c:v>
                </c:pt>
                <c:pt idx="6">
                  <c:v>13.085861342899477</c:v>
                </c:pt>
                <c:pt idx="7">
                  <c:v>14.82396049068026</c:v>
                </c:pt>
                <c:pt idx="8">
                  <c:v>16.710812413520458</c:v>
                </c:pt>
                <c:pt idx="9">
                  <c:v>18.790319427610743</c:v>
                </c:pt>
                <c:pt idx="10">
                  <c:v>20.0679363383077</c:v>
                </c:pt>
                <c:pt idx="11">
                  <c:v>19.26287304188741</c:v>
                </c:pt>
                <c:pt idx="12">
                  <c:v>18.966454418387947</c:v>
                </c:pt>
                <c:pt idx="13">
                  <c:v>19.828854642608224</c:v>
                </c:pt>
                <c:pt idx="14">
                  <c:v>19.279121578612347</c:v>
                </c:pt>
                <c:pt idx="15">
                  <c:v>18.195981959819598</c:v>
                </c:pt>
                <c:pt idx="16">
                  <c:v>17.508153407918094</c:v>
                </c:pt>
                <c:pt idx="17">
                  <c:v>17.643169985951573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7-45FC-A0C6-FE4C3E4E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091776"/>
        <c:axId val="246093312"/>
      </c:lineChart>
      <c:catAx>
        <c:axId val="2460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204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6093312"/>
        <c:crosses val="autoZero"/>
        <c:auto val="1"/>
        <c:lblAlgn val="ctr"/>
        <c:lblOffset val="100"/>
        <c:tickLblSkip val="5"/>
        <c:noMultiLvlLbl val="0"/>
      </c:catAx>
      <c:valAx>
        <c:axId val="2460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204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1.125608335374409E-4"/>
              <c:y val="0.298733292953765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rgbClr val="000204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6091776"/>
        <c:crosses val="autoZero"/>
        <c:crossBetween val="between"/>
      </c:valAx>
      <c:spPr>
        <a:noFill/>
        <a:ln>
          <a:solidFill>
            <a:srgbClr val="000204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8597864572865"/>
          <c:y val="5.0926002670718791E-2"/>
          <c:w val="0.8658101487314086"/>
          <c:h val="0.83929753572470112"/>
        </c:manualLayout>
      </c:layout>
      <c:lineChart>
        <c:grouping val="standard"/>
        <c:varyColors val="0"/>
        <c:ser>
          <c:idx val="0"/>
          <c:order val="0"/>
          <c:tx>
            <c:strRef>
              <c:f>'Siart 7.03'!$B$21</c:f>
              <c:strCache>
                <c:ptCount val="1"/>
                <c:pt idx="0">
                  <c:v>Cyfanswm a gafodd gymorth dan Adran 95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'Siart 7.03'!$A$22:$A$37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'Siart 7.03'!$B$22:$B$37</c:f>
              <c:numCache>
                <c:formatCode>#,##0</c:formatCode>
                <c:ptCount val="16"/>
                <c:pt idx="0">
                  <c:v>2629</c:v>
                </c:pt>
                <c:pt idx="1">
                  <c:v>2494</c:v>
                </c:pt>
                <c:pt idx="2">
                  <c:v>2401</c:v>
                </c:pt>
                <c:pt idx="3">
                  <c:v>2616</c:v>
                </c:pt>
                <c:pt idx="4">
                  <c:v>1724</c:v>
                </c:pt>
                <c:pt idx="5">
                  <c:v>1700</c:v>
                </c:pt>
                <c:pt idx="6">
                  <c:v>1740</c:v>
                </c:pt>
                <c:pt idx="7">
                  <c:v>1398</c:v>
                </c:pt>
                <c:pt idx="8">
                  <c:v>1370</c:v>
                </c:pt>
                <c:pt idx="9">
                  <c:v>1535</c:v>
                </c:pt>
                <c:pt idx="10">
                  <c:v>1894</c:v>
                </c:pt>
                <c:pt idx="11">
                  <c:v>2238</c:v>
                </c:pt>
                <c:pt idx="12">
                  <c:v>2839</c:v>
                </c:pt>
                <c:pt idx="13">
                  <c:v>2916</c:v>
                </c:pt>
                <c:pt idx="14">
                  <c:v>2910</c:v>
                </c:pt>
                <c:pt idx="15">
                  <c:v>2842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5-4419-B7DD-EC51E2E2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46944"/>
        <c:axId val="246148480"/>
      </c:lineChart>
      <c:catAx>
        <c:axId val="2461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204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6148480"/>
        <c:crosses val="autoZero"/>
        <c:auto val="1"/>
        <c:lblAlgn val="ctr"/>
        <c:lblOffset val="100"/>
        <c:tickLblSkip val="7"/>
        <c:noMultiLvlLbl val="0"/>
      </c:catAx>
      <c:valAx>
        <c:axId val="2461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58A9E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y-GB"/>
                  <a:t>Nifer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6146944"/>
        <c:crosses val="autoZero"/>
        <c:crossBetween val="between"/>
      </c:valAx>
      <c:spPr>
        <a:solidFill>
          <a:srgbClr val="FFFFFF"/>
        </a:solid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4958496445034"/>
          <c:y val="5.1400554097404488E-2"/>
          <c:w val="0.84559486774928183"/>
          <c:h val="0.73611676589206831"/>
        </c:manualLayout>
      </c:layout>
      <c:lineChart>
        <c:grouping val="standard"/>
        <c:varyColors val="0"/>
        <c:ser>
          <c:idx val="0"/>
          <c:order val="0"/>
          <c:tx>
            <c:strRef>
              <c:f>'Siart 1.06'!$B$23</c:f>
              <c:strCache>
                <c:ptCount val="1"/>
                <c:pt idx="0">
                  <c:v>Y DU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'Siart 1.06'!$A$24:$A$43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'Siart 1.06'!$B$24:$B$43</c:f>
              <c:numCache>
                <c:formatCode>0.0</c:formatCode>
                <c:ptCount val="20"/>
                <c:pt idx="0">
                  <c:v>16.399999999999999</c:v>
                </c:pt>
                <c:pt idx="1">
                  <c:v>16.3</c:v>
                </c:pt>
                <c:pt idx="2">
                  <c:v>16.399999999999999</c:v>
                </c:pt>
                <c:pt idx="3">
                  <c:v>15.5</c:v>
                </c:pt>
                <c:pt idx="4">
                  <c:v>14.6</c:v>
                </c:pt>
                <c:pt idx="5">
                  <c:v>14.5</c:v>
                </c:pt>
                <c:pt idx="6">
                  <c:v>13</c:v>
                </c:pt>
                <c:pt idx="7">
                  <c:v>12.8</c:v>
                </c:pt>
                <c:pt idx="8">
                  <c:v>12.5</c:v>
                </c:pt>
                <c:pt idx="9">
                  <c:v>12.6</c:v>
                </c:pt>
                <c:pt idx="10">
                  <c:v>12.2</c:v>
                </c:pt>
                <c:pt idx="11">
                  <c:v>10.1</c:v>
                </c:pt>
                <c:pt idx="12">
                  <c:v>10.5</c:v>
                </c:pt>
                <c:pt idx="13">
                  <c:v>9.5</c:v>
                </c:pt>
                <c:pt idx="14">
                  <c:v>10</c:v>
                </c:pt>
                <c:pt idx="15">
                  <c:v>9.6</c:v>
                </c:pt>
                <c:pt idx="16">
                  <c:v>9.6</c:v>
                </c:pt>
                <c:pt idx="17">
                  <c:v>9.4</c:v>
                </c:pt>
                <c:pt idx="18">
                  <c:v>9.1</c:v>
                </c:pt>
                <c:pt idx="19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0-48DF-9CB2-9C42730B0C7B}"/>
            </c:ext>
          </c:extLst>
        </c:ser>
        <c:ser>
          <c:idx val="1"/>
          <c:order val="1"/>
          <c:tx>
            <c:strRef>
              <c:f>'Siart 1.06'!$C$23</c:f>
              <c:strCache>
                <c:ptCount val="1"/>
                <c:pt idx="0">
                  <c:v>Cymru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'Siart 1.06'!$A$24:$A$43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'Siart 1.06'!$C$24:$C$43</c:f>
              <c:numCache>
                <c:formatCode>0.0</c:formatCode>
                <c:ptCount val="20"/>
                <c:pt idx="0">
                  <c:v>17.2</c:v>
                </c:pt>
                <c:pt idx="1">
                  <c:v>15.9</c:v>
                </c:pt>
                <c:pt idx="2">
                  <c:v>15.8</c:v>
                </c:pt>
                <c:pt idx="3">
                  <c:v>16.3</c:v>
                </c:pt>
                <c:pt idx="4">
                  <c:v>15</c:v>
                </c:pt>
                <c:pt idx="5">
                  <c:v>14.9</c:v>
                </c:pt>
                <c:pt idx="6">
                  <c:v>12.2</c:v>
                </c:pt>
                <c:pt idx="7">
                  <c:v>12.5</c:v>
                </c:pt>
                <c:pt idx="8">
                  <c:v>9.4</c:v>
                </c:pt>
                <c:pt idx="9">
                  <c:v>13.7</c:v>
                </c:pt>
                <c:pt idx="10">
                  <c:v>12.6</c:v>
                </c:pt>
                <c:pt idx="11">
                  <c:v>7.9</c:v>
                </c:pt>
                <c:pt idx="12">
                  <c:v>9.1999999999999993</c:v>
                </c:pt>
                <c:pt idx="13">
                  <c:v>9.5</c:v>
                </c:pt>
                <c:pt idx="14">
                  <c:v>8.3000000000000007</c:v>
                </c:pt>
                <c:pt idx="15">
                  <c:v>8.4</c:v>
                </c:pt>
                <c:pt idx="16">
                  <c:v>7.4</c:v>
                </c:pt>
                <c:pt idx="17">
                  <c:v>7.9</c:v>
                </c:pt>
                <c:pt idx="18">
                  <c:v>6.4</c:v>
                </c:pt>
                <c:pt idx="19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0-48DF-9CB2-9C42730B0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73792"/>
        <c:axId val="204675328"/>
      </c:lineChart>
      <c:catAx>
        <c:axId val="2046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4675328"/>
        <c:crosses val="autoZero"/>
        <c:auto val="1"/>
        <c:lblAlgn val="ctr"/>
        <c:lblOffset val="100"/>
        <c:noMultiLvlLbl val="0"/>
      </c:catAx>
      <c:valAx>
        <c:axId val="2046753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1.6409309894864277E-2"/>
              <c:y val="0.168146085397861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4673792"/>
        <c:crosses val="autoZero"/>
        <c:crossBetween val="between"/>
        <c:majorUnit val="5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5951495275098115"/>
          <c:y val="7.3758082069009662E-2"/>
          <c:w val="0.28044752379686122"/>
          <c:h val="0.13872543371103002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'Siart 7.04'!$B$22</c:f>
              <c:strCache>
                <c:ptCount val="1"/>
                <c:pt idx="0">
                  <c:v>MMR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'Siart 7.04'!$A$23:$A$33</c:f>
              <c:strCache>
                <c:ptCount val="11"/>
                <c:pt idx="0">
                  <c:v>2008-09 </c:v>
                </c:pt>
                <c:pt idx="1">
                  <c:v>2009-10 </c:v>
                </c:pt>
                <c:pt idx="2">
                  <c:v>2010-11 </c:v>
                </c:pt>
                <c:pt idx="3">
                  <c:v>2011-12 </c:v>
                </c:pt>
                <c:pt idx="4">
                  <c:v>2012-13 </c:v>
                </c:pt>
                <c:pt idx="5">
                  <c:v>2013-14 </c:v>
                </c:pt>
                <c:pt idx="6">
                  <c:v>2014-15 </c:v>
                </c:pt>
                <c:pt idx="7">
                  <c:v>2015-16 </c:v>
                </c:pt>
                <c:pt idx="8">
                  <c:v>2016-17 </c:v>
                </c:pt>
                <c:pt idx="9">
                  <c:v>2017-18 </c:v>
                </c:pt>
                <c:pt idx="10">
                  <c:v>2018-19</c:v>
                </c:pt>
              </c:strCache>
            </c:strRef>
          </c:cat>
          <c:val>
            <c:numRef>
              <c:f>'Siart 7.04'!$B$23:$B$33</c:f>
              <c:numCache>
                <c:formatCode>0.0</c:formatCode>
                <c:ptCount val="11"/>
                <c:pt idx="0">
                  <c:v>88.185891999999996</c:v>
                </c:pt>
                <c:pt idx="1">
                  <c:v>91.994027000000003</c:v>
                </c:pt>
                <c:pt idx="2">
                  <c:v>91.487477999999996</c:v>
                </c:pt>
                <c:pt idx="3">
                  <c:v>92.665391999999997</c:v>
                </c:pt>
                <c:pt idx="4">
                  <c:v>94.560633999999993</c:v>
                </c:pt>
                <c:pt idx="5">
                  <c:v>96.515176999999994</c:v>
                </c:pt>
                <c:pt idx="6">
                  <c:v>95.847391999999999</c:v>
                </c:pt>
                <c:pt idx="7">
                  <c:v>95.345237999999995</c:v>
                </c:pt>
                <c:pt idx="8">
                  <c:v>95.141807999999997</c:v>
                </c:pt>
                <c:pt idx="9">
                  <c:v>94.712710999999999</c:v>
                </c:pt>
                <c:pt idx="1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7-4971-86B8-53EBC5DA5532}"/>
            </c:ext>
          </c:extLst>
        </c:ser>
        <c:ser>
          <c:idx val="1"/>
          <c:order val="1"/>
          <c:tx>
            <c:strRef>
              <c:f>'Siart 7.04'!$C$22</c:f>
              <c:strCache>
                <c:ptCount val="1"/>
                <c:pt idx="0">
                  <c:v>6 mewn 1 (b)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'Siart 7.04'!$A$23:$A$33</c:f>
              <c:strCache>
                <c:ptCount val="11"/>
                <c:pt idx="0">
                  <c:v>2008-09 </c:v>
                </c:pt>
                <c:pt idx="1">
                  <c:v>2009-10 </c:v>
                </c:pt>
                <c:pt idx="2">
                  <c:v>2010-11 </c:v>
                </c:pt>
                <c:pt idx="3">
                  <c:v>2011-12 </c:v>
                </c:pt>
                <c:pt idx="4">
                  <c:v>2012-13 </c:v>
                </c:pt>
                <c:pt idx="5">
                  <c:v>2013-14 </c:v>
                </c:pt>
                <c:pt idx="6">
                  <c:v>2014-15 </c:v>
                </c:pt>
                <c:pt idx="7">
                  <c:v>2015-16 </c:v>
                </c:pt>
                <c:pt idx="8">
                  <c:v>2016-17 </c:v>
                </c:pt>
                <c:pt idx="9">
                  <c:v>2017-18 </c:v>
                </c:pt>
                <c:pt idx="10">
                  <c:v>2018-19</c:v>
                </c:pt>
              </c:strCache>
            </c:strRef>
          </c:cat>
          <c:val>
            <c:numRef>
              <c:f>'Siart 7.04'!$C$23:$C$33</c:f>
              <c:numCache>
                <c:formatCode>0.0</c:formatCode>
                <c:ptCount val="11"/>
                <c:pt idx="0">
                  <c:v>95.700339999999997</c:v>
                </c:pt>
                <c:pt idx="1">
                  <c:v>95.951430000000002</c:v>
                </c:pt>
                <c:pt idx="2">
                  <c:v>95.946370000000002</c:v>
                </c:pt>
                <c:pt idx="3">
                  <c:v>96.431089999999998</c:v>
                </c:pt>
                <c:pt idx="4">
                  <c:v>96.473680000000002</c:v>
                </c:pt>
                <c:pt idx="5">
                  <c:v>96.700159999999997</c:v>
                </c:pt>
                <c:pt idx="6">
                  <c:v>96.566999999999993</c:v>
                </c:pt>
                <c:pt idx="7">
                  <c:v>96.563400000000001</c:v>
                </c:pt>
                <c:pt idx="8">
                  <c:v>96.3</c:v>
                </c:pt>
                <c:pt idx="9">
                  <c:v>95.915499999999994</c:v>
                </c:pt>
                <c:pt idx="10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7-4971-86B8-53EBC5DA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396032"/>
        <c:axId val="246397568"/>
      </c:lineChart>
      <c:catAx>
        <c:axId val="2463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204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6397568"/>
        <c:crosses val="autoZero"/>
        <c:auto val="1"/>
        <c:lblAlgn val="ctr"/>
        <c:lblOffset val="100"/>
        <c:tickLblSkip val="5"/>
        <c:noMultiLvlLbl val="0"/>
      </c:catAx>
      <c:valAx>
        <c:axId val="246397568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rgbClr val="000204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6396032"/>
        <c:crosses val="autoZero"/>
        <c:crossBetween val="between"/>
      </c:valAx>
      <c:spPr>
        <a:noFill/>
        <a:ln>
          <a:solidFill>
            <a:srgbClr val="000204"/>
          </a:solidFill>
        </a:ln>
        <a:effectLst/>
      </c:spPr>
    </c:plotArea>
    <c:legend>
      <c:legendPos val="b"/>
      <c:layout>
        <c:manualLayout>
          <c:xMode val="edge"/>
          <c:yMode val="edge"/>
          <c:x val="0.30373389344409579"/>
          <c:y val="0.89235238536359429"/>
          <c:w val="0.38679104766042027"/>
          <c:h val="7.941232051875868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9006374203226"/>
          <c:y val="7.0827809786618678E-2"/>
          <c:w val="0.84231946006749159"/>
          <c:h val="0.845199687019158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'Siart 1.07'!$B$26:$G$26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'Siart 1.07'!$B$27:$G$27</c:f>
              <c:numCache>
                <c:formatCode>0.0</c:formatCode>
                <c:ptCount val="6"/>
                <c:pt idx="0">
                  <c:v>66.3429</c:v>
                </c:pt>
                <c:pt idx="1">
                  <c:v>65.150400000000005</c:v>
                </c:pt>
                <c:pt idx="2">
                  <c:v>67.713399999999993</c:v>
                </c:pt>
                <c:pt idx="3">
                  <c:v>65.238399999999999</c:v>
                </c:pt>
                <c:pt idx="4">
                  <c:v>68.590599999999995</c:v>
                </c:pt>
                <c:pt idx="5">
                  <c:v>67.548699999999997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3-42C0-A567-4CEB72929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696960"/>
        <c:axId val="204715136"/>
      </c:barChart>
      <c:catAx>
        <c:axId val="2046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4715136"/>
        <c:crosses val="autoZero"/>
        <c:auto val="1"/>
        <c:lblAlgn val="ctr"/>
        <c:lblOffset val="100"/>
        <c:noMultiLvlLbl val="0"/>
      </c:catAx>
      <c:valAx>
        <c:axId val="2047151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858A9E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Canran</a:t>
                </a:r>
              </a:p>
            </c:rich>
          </c:tx>
          <c:layout>
            <c:manualLayout>
              <c:xMode val="edge"/>
              <c:yMode val="edge"/>
              <c:x val="2.3666666666666666E-2"/>
              <c:y val="0.420404041981371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4696960"/>
        <c:crosses val="autoZero"/>
        <c:crossBetween val="between"/>
        <c:majorUnit val="20"/>
      </c:valAx>
      <c:spPr>
        <a:solidFill>
          <a:srgbClr val="FF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43223087514099E-2"/>
          <c:y val="4.1758400575250827E-2"/>
          <c:w val="0.87543465588643432"/>
          <c:h val="0.68021733184556588"/>
        </c:manualLayout>
      </c:layout>
      <c:lineChart>
        <c:grouping val="standard"/>
        <c:varyColors val="0"/>
        <c:ser>
          <c:idx val="0"/>
          <c:order val="0"/>
          <c:tx>
            <c:strRef>
              <c:f>'Siart 1.08'!$A$27</c:f>
              <c:strCache>
                <c:ptCount val="1"/>
                <c:pt idx="0">
                  <c:v>Pob unigolyn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'Siart 1.08'!$B$26:$W$26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1.08'!$B$27:$W$27</c:f>
              <c:numCache>
                <c:formatCode>General</c:formatCode>
                <c:ptCount val="2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22</c:v>
                </c:pt>
                <c:pt idx="11">
                  <c:v>24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24</c:v>
                </c:pt>
                <c:pt idx="2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6-43CB-B11A-DFF16F23DDC6}"/>
            </c:ext>
          </c:extLst>
        </c:ser>
        <c:ser>
          <c:idx val="1"/>
          <c:order val="1"/>
          <c:tx>
            <c:strRef>
              <c:f>'Siart 1.08'!$A$28</c:f>
              <c:strCache>
                <c:ptCount val="1"/>
                <c:pt idx="0">
                  <c:v>Plant</c:v>
                </c:pt>
              </c:strCache>
            </c:strRef>
          </c:tx>
          <c:spPr>
            <a:ln>
              <a:solidFill>
                <a:srgbClr val="002D6A"/>
              </a:solidFill>
            </a:ln>
          </c:spPr>
          <c:marker>
            <c:symbol val="none"/>
          </c:marker>
          <c:cat>
            <c:strRef>
              <c:f>'Siart 1.08'!$B$26:$W$26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1.08'!$B$28:$W$28</c:f>
              <c:numCache>
                <c:formatCode>General</c:formatCode>
                <c:ptCount val="22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31</c:v>
                </c:pt>
                <c:pt idx="9">
                  <c:v>29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31</c:v>
                </c:pt>
                <c:pt idx="15">
                  <c:v>33</c:v>
                </c:pt>
                <c:pt idx="16">
                  <c:v>32</c:v>
                </c:pt>
                <c:pt idx="17">
                  <c:v>31</c:v>
                </c:pt>
                <c:pt idx="18">
                  <c:v>29</c:v>
                </c:pt>
                <c:pt idx="19">
                  <c:v>30</c:v>
                </c:pt>
                <c:pt idx="20">
                  <c:v>28</c:v>
                </c:pt>
                <c:pt idx="2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6-43CB-B11A-DFF16F23DDC6}"/>
            </c:ext>
          </c:extLst>
        </c:ser>
        <c:ser>
          <c:idx val="2"/>
          <c:order val="2"/>
          <c:tx>
            <c:strRef>
              <c:f>'Siart 1.08'!$A$29</c:f>
              <c:strCache>
                <c:ptCount val="1"/>
                <c:pt idx="0">
                  <c:v>Oedolion o oedran gweithio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'Siart 1.08'!$B$26:$W$26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1.08'!$B$29:$W$29</c:f>
              <c:numCache>
                <c:formatCode>General</c:formatCode>
                <c:ptCount val="22"/>
                <c:pt idx="0">
                  <c:v>24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24</c:v>
                </c:pt>
                <c:pt idx="17">
                  <c:v>22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6-43CB-B11A-DFF16F23DDC6}"/>
            </c:ext>
          </c:extLst>
        </c:ser>
        <c:ser>
          <c:idx val="3"/>
          <c:order val="3"/>
          <c:tx>
            <c:strRef>
              <c:f>'Siart 1.08'!$A$30</c:f>
              <c:strCache>
                <c:ptCount val="1"/>
                <c:pt idx="0">
                  <c:v>Pensiynwyr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'Siart 1.08'!$B$26:$W$26</c:f>
              <c:strCache>
                <c:ptCount val="22"/>
                <c:pt idx="0">
                  <c:v>1994 i 1997 </c:v>
                </c:pt>
                <c:pt idx="1">
                  <c:v>1995 i 1998 </c:v>
                </c:pt>
                <c:pt idx="2">
                  <c:v>1996 i 1999 </c:v>
                </c:pt>
                <c:pt idx="3">
                  <c:v>1997 i 2000 </c:v>
                </c:pt>
                <c:pt idx="4">
                  <c:v>1998 i 2001 </c:v>
                </c:pt>
                <c:pt idx="5">
                  <c:v>1999 i 2002 </c:v>
                </c:pt>
                <c:pt idx="6">
                  <c:v>2000 i 2003 </c:v>
                </c:pt>
                <c:pt idx="7">
                  <c:v>2001 i 2004 </c:v>
                </c:pt>
                <c:pt idx="8">
                  <c:v>2002 i 2005</c:v>
                </c:pt>
                <c:pt idx="9">
                  <c:v>2003 i 2006 </c:v>
                </c:pt>
                <c:pt idx="10">
                  <c:v>2004 i 2007 </c:v>
                </c:pt>
                <c:pt idx="11">
                  <c:v>2005 i 2008 </c:v>
                </c:pt>
                <c:pt idx="12">
                  <c:v>2006 i 2009 </c:v>
                </c:pt>
                <c:pt idx="13">
                  <c:v>2007 i 2010 </c:v>
                </c:pt>
                <c:pt idx="14">
                  <c:v>2008 i 2011 </c:v>
                </c:pt>
                <c:pt idx="15">
                  <c:v>2009 i 2012 </c:v>
                </c:pt>
                <c:pt idx="16">
                  <c:v>2010 i 2013 </c:v>
                </c:pt>
                <c:pt idx="17">
                  <c:v>2011 i 2014 </c:v>
                </c:pt>
                <c:pt idx="18">
                  <c:v>2012 i 2015 </c:v>
                </c:pt>
                <c:pt idx="19">
                  <c:v>2013 i 2016 </c:v>
                </c:pt>
                <c:pt idx="20">
                  <c:v>2014 i 2017</c:v>
                </c:pt>
                <c:pt idx="21">
                  <c:v>2015 i 2018</c:v>
                </c:pt>
              </c:strCache>
            </c:strRef>
          </c:cat>
          <c:val>
            <c:numRef>
              <c:f>'Siart 1.08'!$B$30:$W$30</c:f>
              <c:numCache>
                <c:formatCode>General</c:formatCode>
                <c:ptCount val="22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19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20</c:v>
                </c:pt>
                <c:pt idx="2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6-43CB-B11A-DFF16F23D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12800"/>
        <c:axId val="206419072"/>
      </c:lineChart>
      <c:catAx>
        <c:axId val="20641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Blwyddyn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6419072"/>
        <c:crosses val="autoZero"/>
        <c:auto val="1"/>
        <c:lblAlgn val="ctr"/>
        <c:lblOffset val="100"/>
        <c:noMultiLvlLbl val="0"/>
      </c:catAx>
      <c:valAx>
        <c:axId val="20641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Canran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412800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8.4597606065509492E-2"/>
          <c:y val="0.41805012314322543"/>
          <c:w val="0.32865963898839962"/>
          <c:h val="0.26733429455905666"/>
        </c:manualLayout>
      </c:layout>
      <c:overlay val="0"/>
      <c:spPr>
        <a:solidFill>
          <a:sysClr val="window" lastClr="FFFFFF"/>
        </a:solidFill>
        <a:ln>
          <a:solidFill>
            <a:srgbClr val="002D6A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6029898436611"/>
          <c:y val="5.1400554097404488E-2"/>
          <c:w val="0.82222279280307353"/>
          <c:h val="0.79523549139690874"/>
        </c:manualLayout>
      </c:layout>
      <c:lineChart>
        <c:grouping val="standard"/>
        <c:varyColors val="0"/>
        <c:ser>
          <c:idx val="1"/>
          <c:order val="0"/>
          <c:tx>
            <c:strRef>
              <c:f>'Siart 1.09'!$C$20</c:f>
              <c:strCache>
                <c:ptCount val="1"/>
                <c:pt idx="0">
                  <c:v>Cymhwyster lefel 4+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[7]Qualifications!$A$8:$A$18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[7]Qualifications!$C$8:$C$18</c:f>
              <c:numCache>
                <c:formatCode>General</c:formatCode>
                <c:ptCount val="11"/>
                <c:pt idx="0">
                  <c:v>27.9</c:v>
                </c:pt>
                <c:pt idx="1">
                  <c:v>29.2</c:v>
                </c:pt>
                <c:pt idx="2">
                  <c:v>30.2</c:v>
                </c:pt>
                <c:pt idx="3">
                  <c:v>31</c:v>
                </c:pt>
                <c:pt idx="4">
                  <c:v>32.1</c:v>
                </c:pt>
                <c:pt idx="5">
                  <c:v>33.200000000000003</c:v>
                </c:pt>
                <c:pt idx="6">
                  <c:v>35.200000000000003</c:v>
                </c:pt>
                <c:pt idx="7">
                  <c:v>35.799999999999997</c:v>
                </c:pt>
                <c:pt idx="8">
                  <c:v>37.4</c:v>
                </c:pt>
                <c:pt idx="9">
                  <c:v>37.5</c:v>
                </c:pt>
                <c:pt idx="10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3-4BFE-AF59-3B3AC3768739}"/>
            </c:ext>
          </c:extLst>
        </c:ser>
        <c:ser>
          <c:idx val="0"/>
          <c:order val="1"/>
          <c:tx>
            <c:strRef>
              <c:f>'Siart 1.09'!$B$20</c:f>
              <c:strCache>
                <c:ptCount val="1"/>
                <c:pt idx="0">
                  <c:v>Dim Cymwysterau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[7]Qualifications!$A$8:$A$18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[7]Qualifications!$B$8:$B$18</c:f>
              <c:numCache>
                <c:formatCode>General</c:formatCode>
                <c:ptCount val="11"/>
                <c:pt idx="0">
                  <c:v>15.2</c:v>
                </c:pt>
                <c:pt idx="1">
                  <c:v>14.8</c:v>
                </c:pt>
                <c:pt idx="2">
                  <c:v>13.1</c:v>
                </c:pt>
                <c:pt idx="3">
                  <c:v>12</c:v>
                </c:pt>
                <c:pt idx="4">
                  <c:v>11.4</c:v>
                </c:pt>
                <c:pt idx="5">
                  <c:v>10.4</c:v>
                </c:pt>
                <c:pt idx="6">
                  <c:v>9.8000000000000007</c:v>
                </c:pt>
                <c:pt idx="7">
                  <c:v>10.3</c:v>
                </c:pt>
                <c:pt idx="8">
                  <c:v>9.5</c:v>
                </c:pt>
                <c:pt idx="9">
                  <c:v>8.6999999999999993</c:v>
                </c:pt>
                <c:pt idx="10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3-4BFE-AF59-3B3AC3768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30048"/>
        <c:axId val="206531584"/>
      </c:lineChart>
      <c:catAx>
        <c:axId val="2065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531584"/>
        <c:crosses val="autoZero"/>
        <c:auto val="1"/>
        <c:lblAlgn val="ctr"/>
        <c:lblOffset val="100"/>
        <c:noMultiLvlLbl val="0"/>
      </c:catAx>
      <c:valAx>
        <c:axId val="206531584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Canran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5114792942548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6530048"/>
        <c:crosses val="autoZero"/>
        <c:crossBetween val="between"/>
        <c:majorUnit val="10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381281144204802"/>
          <c:y val="0.37412182852143483"/>
          <c:w val="0.34057971014492755"/>
          <c:h val="0.1579928550597841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7559040</xdr:colOff>
      <xdr:row>5</xdr:row>
      <xdr:rowOff>145542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7559040" cy="10789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38099</xdr:rowOff>
    </xdr:from>
    <xdr:to>
      <xdr:col>7</xdr:col>
      <xdr:colOff>714374</xdr:colOff>
      <xdr:row>19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371475</xdr:colOff>
      <xdr:row>16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6</xdr:col>
      <xdr:colOff>590550</xdr:colOff>
      <xdr:row>20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4</xdr:col>
      <xdr:colOff>609600</xdr:colOff>
      <xdr:row>17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1</xdr:row>
      <xdr:rowOff>109537</xdr:rowOff>
    </xdr:from>
    <xdr:to>
      <xdr:col>6</xdr:col>
      <xdr:colOff>371475</xdr:colOff>
      <xdr:row>17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80962</xdr:rowOff>
    </xdr:from>
    <xdr:to>
      <xdr:col>6</xdr:col>
      <xdr:colOff>209550</xdr:colOff>
      <xdr:row>16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95250</xdr:rowOff>
    </xdr:from>
    <xdr:to>
      <xdr:col>7</xdr:col>
      <xdr:colOff>19051</xdr:colOff>
      <xdr:row>17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7</xdr:col>
      <xdr:colOff>304800</xdr:colOff>
      <xdr:row>17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161925</xdr:rowOff>
    </xdr:from>
    <xdr:to>
      <xdr:col>7</xdr:col>
      <xdr:colOff>695325</xdr:colOff>
      <xdr:row>19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85725</xdr:colOff>
      <xdr:row>22</xdr:row>
      <xdr:rowOff>185738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95249</xdr:rowOff>
    </xdr:from>
    <xdr:to>
      <xdr:col>4</xdr:col>
      <xdr:colOff>209550</xdr:colOff>
      <xdr:row>19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</xdr:rowOff>
    </xdr:from>
    <xdr:to>
      <xdr:col>5</xdr:col>
      <xdr:colOff>228601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5</xdr:col>
      <xdr:colOff>419100</xdr:colOff>
      <xdr:row>25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100012</xdr:rowOff>
    </xdr:from>
    <xdr:to>
      <xdr:col>6</xdr:col>
      <xdr:colOff>342900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52387</xdr:rowOff>
    </xdr:from>
    <xdr:to>
      <xdr:col>8</xdr:col>
      <xdr:colOff>28574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185736</xdr:rowOff>
    </xdr:from>
    <xdr:to>
      <xdr:col>7</xdr:col>
      <xdr:colOff>361950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114300</xdr:rowOff>
    </xdr:from>
    <xdr:to>
      <xdr:col>6</xdr:col>
      <xdr:colOff>685800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138112</xdr:rowOff>
    </xdr:from>
    <xdr:to>
      <xdr:col>8</xdr:col>
      <xdr:colOff>104774</xdr:colOff>
      <xdr:row>16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0.87404</cdr:x>
      <cdr:y>0.04014</cdr:y>
    </cdr:from>
    <cdr:to>
      <cdr:x>0.87404</cdr:x>
      <cdr:y>0.7801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419725" y="109538"/>
          <a:ext cx="0" cy="20193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3</xdr:col>
      <xdr:colOff>19050</xdr:colOff>
      <xdr:row>15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0.62833</cdr:x>
      <cdr:y>0.6193</cdr:y>
    </cdr:from>
    <cdr:to>
      <cdr:x>0.88809</cdr:x>
      <cdr:y>0.73467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0925" y="2356584"/>
          <a:ext cx="1484509" cy="439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Cymru fel % o'r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DU (echelin dde)</a:t>
          </a:r>
        </a:p>
      </cdr:txBody>
    </cdr:sp>
  </cdr:relSizeAnchor>
  <cdr:relSizeAnchor xmlns:cdr="http://schemas.openxmlformats.org/drawingml/2006/chartDrawing">
    <cdr:from>
      <cdr:x>0.74833</cdr:x>
      <cdr:y>0.34919</cdr:y>
    </cdr:from>
    <cdr:to>
      <cdr:x>0.75186</cdr:x>
      <cdr:y>0.61863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4276725" y="1328738"/>
          <a:ext cx="20156" cy="102529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4762</xdr:rowOff>
    </xdr:from>
    <xdr:to>
      <xdr:col>7</xdr:col>
      <xdr:colOff>361950</xdr:colOff>
      <xdr:row>16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80961</xdr:rowOff>
    </xdr:from>
    <xdr:to>
      <xdr:col>8</xdr:col>
      <xdr:colOff>361950</xdr:colOff>
      <xdr:row>19</xdr:row>
      <xdr:rowOff>19051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52387</xdr:rowOff>
    </xdr:from>
    <xdr:to>
      <xdr:col>6</xdr:col>
      <xdr:colOff>0</xdr:colOff>
      <xdr:row>16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138112</xdr:rowOff>
    </xdr:from>
    <xdr:to>
      <xdr:col>6</xdr:col>
      <xdr:colOff>676275</xdr:colOff>
      <xdr:row>16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0.43911</cdr:x>
      <cdr:y>0.06076</cdr:y>
    </cdr:from>
    <cdr:to>
      <cdr:x>0.4428</cdr:x>
      <cdr:y>0.88368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266927" y="166677"/>
          <a:ext cx="19073" cy="225743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38099</xdr:rowOff>
    </xdr:from>
    <xdr:to>
      <xdr:col>7</xdr:col>
      <xdr:colOff>714374</xdr:colOff>
      <xdr:row>19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152401</xdr:rowOff>
    </xdr:from>
    <xdr:to>
      <xdr:col>6</xdr:col>
      <xdr:colOff>619125</xdr:colOff>
      <xdr:row>19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9525</xdr:rowOff>
    </xdr:from>
    <xdr:to>
      <xdr:col>5</xdr:col>
      <xdr:colOff>123824</xdr:colOff>
      <xdr:row>17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133349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152401</xdr:rowOff>
    </xdr:from>
    <xdr:to>
      <xdr:col>5</xdr:col>
      <xdr:colOff>495300</xdr:colOff>
      <xdr:row>18</xdr:row>
      <xdr:rowOff>57151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95249</xdr:rowOff>
    </xdr:from>
    <xdr:to>
      <xdr:col>7</xdr:col>
      <xdr:colOff>38100</xdr:colOff>
      <xdr:row>18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9525</xdr:rowOff>
    </xdr:from>
    <xdr:to>
      <xdr:col>6</xdr:col>
      <xdr:colOff>323850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71437</xdr:rowOff>
    </xdr:from>
    <xdr:to>
      <xdr:col>7</xdr:col>
      <xdr:colOff>428625</xdr:colOff>
      <xdr:row>23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161925</xdr:rowOff>
    </xdr:from>
    <xdr:to>
      <xdr:col>7</xdr:col>
      <xdr:colOff>453389</xdr:colOff>
      <xdr:row>19</xdr:row>
      <xdr:rowOff>100965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0.67364</cdr:x>
      <cdr:y>0.50057</cdr:y>
    </cdr:from>
    <cdr:to>
      <cdr:x>0.97122</cdr:x>
      <cdr:y>0.63631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4300" y="1685925"/>
          <a:ext cx="17335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142876</xdr:rowOff>
    </xdr:from>
    <xdr:to>
      <xdr:col>4</xdr:col>
      <xdr:colOff>619125</xdr:colOff>
      <xdr:row>16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142875</xdr:rowOff>
    </xdr:from>
    <xdr:to>
      <xdr:col>6</xdr:col>
      <xdr:colOff>361950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428625</xdr:colOff>
      <xdr:row>20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38099</xdr:rowOff>
    </xdr:from>
    <xdr:to>
      <xdr:col>5</xdr:col>
      <xdr:colOff>85724</xdr:colOff>
      <xdr:row>18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</xdr:row>
      <xdr:rowOff>38099</xdr:rowOff>
    </xdr:from>
    <xdr:to>
      <xdr:col>5</xdr:col>
      <xdr:colOff>85724</xdr:colOff>
      <xdr:row>18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42862</xdr:rowOff>
    </xdr:from>
    <xdr:to>
      <xdr:col>7</xdr:col>
      <xdr:colOff>561975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42862</xdr:rowOff>
    </xdr:from>
    <xdr:to>
      <xdr:col>5</xdr:col>
      <xdr:colOff>0</xdr:colOff>
      <xdr:row>16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7</xdr:col>
      <xdr:colOff>466725</xdr:colOff>
      <xdr:row>18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71437</xdr:rowOff>
    </xdr:from>
    <xdr:to>
      <xdr:col>5</xdr:col>
      <xdr:colOff>306456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42860</xdr:rowOff>
    </xdr:from>
    <xdr:to>
      <xdr:col>2</xdr:col>
      <xdr:colOff>742950</xdr:colOff>
      <xdr:row>18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158114</xdr:rowOff>
    </xdr:from>
    <xdr:to>
      <xdr:col>5</xdr:col>
      <xdr:colOff>236220</xdr:colOff>
      <xdr:row>16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133350</xdr:rowOff>
    </xdr:from>
    <xdr:to>
      <xdr:col>12</xdr:col>
      <xdr:colOff>266700</xdr:colOff>
      <xdr:row>16</xdr:row>
      <xdr:rowOff>76199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</xdr:row>
      <xdr:rowOff>57150</xdr:rowOff>
    </xdr:from>
    <xdr:to>
      <xdr:col>7</xdr:col>
      <xdr:colOff>752475</xdr:colOff>
      <xdr:row>20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142881</xdr:rowOff>
    </xdr:from>
    <xdr:to>
      <xdr:col>8</xdr:col>
      <xdr:colOff>171449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142881</xdr:rowOff>
    </xdr:from>
    <xdr:to>
      <xdr:col>5</xdr:col>
      <xdr:colOff>752475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3</xdr:row>
      <xdr:rowOff>147636</xdr:rowOff>
    </xdr:from>
    <xdr:to>
      <xdr:col>6</xdr:col>
      <xdr:colOff>152399</xdr:colOff>
      <xdr:row>19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</xdr:row>
      <xdr:rowOff>66674</xdr:rowOff>
    </xdr:from>
    <xdr:to>
      <xdr:col>12</xdr:col>
      <xdr:colOff>276225</xdr:colOff>
      <xdr:row>19</xdr:row>
      <xdr:rowOff>85725</xdr:rowOff>
    </xdr:to>
    <xdr:graphicFrame macro="">
      <xdr:nvGraphicFramePr>
        <xdr:cNvPr id="3" name="Si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57149</xdr:rowOff>
    </xdr:from>
    <xdr:to>
      <xdr:col>8</xdr:col>
      <xdr:colOff>742950</xdr:colOff>
      <xdr:row>18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147636</xdr:rowOff>
    </xdr:from>
    <xdr:to>
      <xdr:col>5</xdr:col>
      <xdr:colOff>466725</xdr:colOff>
      <xdr:row>18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161925</xdr:rowOff>
    </xdr:from>
    <xdr:to>
      <xdr:col>7</xdr:col>
      <xdr:colOff>695325</xdr:colOff>
      <xdr:row>19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323850</xdr:colOff>
      <xdr:row>18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1</xdr:row>
      <xdr:rowOff>114301</xdr:rowOff>
    </xdr:from>
    <xdr:to>
      <xdr:col>5</xdr:col>
      <xdr:colOff>95250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</xdr:row>
      <xdr:rowOff>38100</xdr:rowOff>
    </xdr:from>
    <xdr:to>
      <xdr:col>5</xdr:col>
      <xdr:colOff>742950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</xdr:colOff>
      <xdr:row>1</xdr:row>
      <xdr:rowOff>47624</xdr:rowOff>
    </xdr:from>
    <xdr:to>
      <xdr:col>6</xdr:col>
      <xdr:colOff>733425</xdr:colOff>
      <xdr:row>17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57150</xdr:colOff>
      <xdr:row>18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647700</xdr:colOff>
      <xdr:row>17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104775</xdr:rowOff>
    </xdr:from>
    <xdr:to>
      <xdr:col>7</xdr:col>
      <xdr:colOff>133350</xdr:colOff>
      <xdr:row>21</xdr:row>
      <xdr:rowOff>119062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fer\Tables\XLS%20templates\JSA%20&amp;%20UC\Working%20tab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faultHome/Objects/2018%20AWR%20-%20Charts%20for%20goal%20narrativ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H019/AppData/Local/Microsoft/Windows/Temporary%20Internet%20Files/Content.IE5/1AXLX574/regionaltable1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s365uk-my.sharepoint.com/Users/ThomasH019/AppData/Local/Microsoft/Windows/Temporary%20Internet%20Files/Content.IE5/1AXLX574/regionaltable1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FS%20LADB/1998%20ladb/Table13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s365uk-my.sharepoint.com/LFS%20LADB/1998%20ladb/Table13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s365uk-my.sharepoint.com/personal/meinir_evans_gov_wales/Documents/Profile/Downloads/Prosperous%20Wales%202019%20-%20chapter%20da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warths001/Objective/Objects/Prosperous%20Wales%202019%20-%20chapter%20dat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faultHome/Objects/2019%20AWR%20-%20Charts%20for%20goal%20narrativ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warths001/Objective/Objects/WIP%20cahrity%20for%20goal%20narrati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  <sheetName val="Northern Irel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and Links"/>
      <sheetName val="A Prosperous Wales"/>
      <sheetName val="Chart 1.01"/>
      <sheetName val="Chart 1.02"/>
      <sheetName val="Chart 1.03"/>
      <sheetName val="Chart 1.04"/>
      <sheetName val="Chart 1.05"/>
      <sheetName val="Chart 1.06"/>
      <sheetName val="A Resilient Wales"/>
      <sheetName val="Chart 2.01"/>
      <sheetName val="Chart 2.02"/>
      <sheetName val="Chart 2.03"/>
      <sheetName val="Chart 2.04"/>
      <sheetName val="Chart 2.05"/>
      <sheetName val="Chart 2.06"/>
      <sheetName val="A Healthier Wales"/>
      <sheetName val="Chart 3.01"/>
      <sheetName val="Chart 3.02"/>
      <sheetName val="Chart 3.03"/>
      <sheetName val="Chart 3.04"/>
      <sheetName val="Chart 3.05"/>
      <sheetName val="Chart 3.06"/>
      <sheetName val="Chart 3.07"/>
      <sheetName val="Chart 3.08"/>
      <sheetName val="Chart 3.09"/>
      <sheetName val="Chart 3.10"/>
      <sheetName val="A More Equal Wales"/>
      <sheetName val="Chart 4.01"/>
      <sheetName val="Chart 4.02"/>
      <sheetName val="Chart 4.03"/>
      <sheetName val="Chart 4.04"/>
      <sheetName val="Chart 4.05"/>
      <sheetName val="Chart 4.06"/>
      <sheetName val="Chart 4.07"/>
      <sheetName val="Chart 4.08"/>
      <sheetName val="A Wales of Cohesive Communities"/>
      <sheetName val="Chart 5.01"/>
      <sheetName val="Chart 5.02"/>
      <sheetName val="Chart 5.03"/>
      <sheetName val="Chart 5.04"/>
      <sheetName val="Chart 5.05"/>
      <sheetName val="Chart 5.06"/>
      <sheetName val="Chart 5.07"/>
      <sheetName val="A Wales of thriving Culture"/>
      <sheetName val="Chart 6.01"/>
      <sheetName val="Chart 6.02"/>
      <sheetName val="Chart 6.03"/>
      <sheetName val="Chart 6.04"/>
      <sheetName val="Chart 6.05"/>
      <sheetName val="Chart 6.06"/>
      <sheetName val="Chart 6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4">
          <cell r="A24" t="str">
            <v>I often feel rejected [yes]</v>
          </cell>
          <cell r="B24">
            <v>7.552427359480621</v>
          </cell>
        </row>
        <row r="25">
          <cell r="B25">
            <v>8.2419925726350716</v>
          </cell>
        </row>
        <row r="26">
          <cell r="B26">
            <v>10.315336057209709</v>
          </cell>
        </row>
        <row r="27">
          <cell r="B27">
            <v>10.306976551295943</v>
          </cell>
        </row>
        <row r="28">
          <cell r="B28">
            <v>17.982787901432953</v>
          </cell>
        </row>
        <row r="29">
          <cell r="B29">
            <v>20.443063458727025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E"/>
      <sheetName val="NW"/>
      <sheetName val="Y&amp;H"/>
      <sheetName val="E Mids"/>
      <sheetName val="W Mids"/>
      <sheetName val="East"/>
      <sheetName val="London"/>
      <sheetName val="SE"/>
      <sheetName val="SW"/>
      <sheetName val="England"/>
      <sheetName val="Wales"/>
      <sheetName val="Scotland"/>
      <sheetName val="N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43">
          <cell r="C343">
            <v>74656</v>
          </cell>
          <cell r="E343">
            <v>68527.496848072857</v>
          </cell>
          <cell r="G343">
            <v>112231.69375165179</v>
          </cell>
          <cell r="I343">
            <v>-43704.196903583128</v>
          </cell>
          <cell r="K343">
            <v>6128.5031519345939</v>
          </cell>
          <cell r="M343">
            <v>4.6898069952248989E-2</v>
          </cell>
          <cell r="O343">
            <v>0.15075317158372314</v>
          </cell>
          <cell r="Q343">
            <v>-0.16568910883118093</v>
          </cell>
          <cell r="S343">
            <v>-4.6898069952227672E-2</v>
          </cell>
        </row>
        <row r="344">
          <cell r="C344">
            <v>0.16892071528293684</v>
          </cell>
          <cell r="E344">
            <v>0.24234481591159351</v>
          </cell>
          <cell r="G344">
            <v>0.41673412773441498</v>
          </cell>
          <cell r="I344">
            <v>-3.2479077933294747</v>
          </cell>
          <cell r="K344">
            <v>3.8497980379403884E-2</v>
          </cell>
        </row>
        <row r="346">
          <cell r="C346">
            <v>314134</v>
          </cell>
          <cell r="E346">
            <v>247671.30197324604</v>
          </cell>
          <cell r="G346">
            <v>344657.9626911059</v>
          </cell>
          <cell r="I346">
            <v>-96986.660717862891</v>
          </cell>
          <cell r="K346">
            <v>66462.698026763275</v>
          </cell>
          <cell r="M346">
            <v>0.10587465011730757</v>
          </cell>
          <cell r="O346">
            <v>0.34753387083169685</v>
          </cell>
          <cell r="Q346">
            <v>-0.38566209971569609</v>
          </cell>
          <cell r="S346">
            <v>-0.10587465011727915</v>
          </cell>
        </row>
        <row r="347">
          <cell r="C347">
            <v>0.71464899631007484</v>
          </cell>
          <cell r="E347">
            <v>0.88146427063902877</v>
          </cell>
          <cell r="G347">
            <v>1.2909108498547255</v>
          </cell>
          <cell r="I347">
            <v>-6.9330995905693982</v>
          </cell>
          <cell r="K347">
            <v>0.4190932183980749</v>
          </cell>
        </row>
        <row r="685">
          <cell r="C685">
            <v>40996.000000007451</v>
          </cell>
          <cell r="E685">
            <v>33072.528174456209</v>
          </cell>
          <cell r="G685">
            <v>49528.88538120687</v>
          </cell>
          <cell r="I685">
            <v>-16456.357206756249</v>
          </cell>
          <cell r="K685">
            <v>7923.471825552173</v>
          </cell>
          <cell r="M685">
            <v>2.06634596781754E-2</v>
          </cell>
          <cell r="O685">
            <v>0.10290259766931342</v>
          </cell>
          <cell r="Q685">
            <v>-0.11931493802471405</v>
          </cell>
          <cell r="S685">
            <v>-2.0663459678171847E-2</v>
          </cell>
        </row>
        <row r="686">
          <cell r="C686">
            <v>0.189385076413501</v>
          </cell>
          <cell r="E686">
            <v>0.21907000450238456</v>
          </cell>
          <cell r="G686">
            <v>0.34470867168718655</v>
          </cell>
          <cell r="I686">
            <v>-2.2590811648207989</v>
          </cell>
          <cell r="K686">
            <v>0.12096689820813822</v>
          </cell>
        </row>
        <row r="688">
          <cell r="C688">
            <v>174684.00000000745</v>
          </cell>
          <cell r="E688">
            <v>85074.36508054845</v>
          </cell>
          <cell r="G688">
            <v>116542.91854613461</v>
          </cell>
          <cell r="I688">
            <v>-31468.553465588484</v>
          </cell>
          <cell r="K688">
            <v>89609.634919459</v>
          </cell>
          <cell r="M688">
            <v>-0.17100309877906739</v>
          </cell>
          <cell r="O688">
            <v>1.9292133658552757E-3</v>
          </cell>
          <cell r="Q688">
            <v>-0.23577657372708849</v>
          </cell>
          <cell r="S688">
            <v>0.17100309877907804</v>
          </cell>
        </row>
        <row r="689">
          <cell r="C689">
            <v>0.81198470911810716</v>
          </cell>
          <cell r="E689">
            <v>0.56547417547882617</v>
          </cell>
          <cell r="G689">
            <v>0.81491035427299607</v>
          </cell>
          <cell r="I689">
            <v>-4.2326836345663992</v>
          </cell>
          <cell r="K689">
            <v>1.385338342426266</v>
          </cell>
        </row>
        <row r="1027">
          <cell r="C1027">
            <v>33660</v>
          </cell>
          <cell r="E1027">
            <v>35454.96867361851</v>
          </cell>
          <cell r="G1027">
            <v>62702.808370443061</v>
          </cell>
          <cell r="I1027">
            <v>-27247.839696827112</v>
          </cell>
          <cell r="K1027">
            <v>-1794.9686736185104</v>
          </cell>
          <cell r="M1027">
            <v>6.9878503966300798E-2</v>
          </cell>
          <cell r="O1027">
            <v>0.19461635614104722</v>
          </cell>
          <cell r="Q1027">
            <v>-0.21874284983252501</v>
          </cell>
          <cell r="S1027">
            <v>-6.9878503966293692E-2</v>
          </cell>
        </row>
        <row r="1028">
          <cell r="C1028">
            <v>0.14927503819352239</v>
          </cell>
          <cell r="E1028">
            <v>0.26900436977928166</v>
          </cell>
          <cell r="G1028">
            <v>0.49911036683013776</v>
          </cell>
          <cell r="I1028">
            <v>-4.4150565774780688</v>
          </cell>
          <cell r="K1028">
            <v>-1.9158779386302172E-2</v>
          </cell>
        </row>
        <row r="1030">
          <cell r="C1030">
            <v>139450</v>
          </cell>
          <cell r="E1030">
            <v>162596.93689269759</v>
          </cell>
          <cell r="G1030">
            <v>228115.04414496943</v>
          </cell>
          <cell r="I1030">
            <v>-65518.107252274523</v>
          </cell>
          <cell r="K1030">
            <v>-23146.936892695725</v>
          </cell>
          <cell r="M1030">
            <v>0.36086569579910588</v>
          </cell>
          <cell r="O1030">
            <v>0.66902532794677683</v>
          </cell>
          <cell r="Q1030">
            <v>-0.55754566775968684</v>
          </cell>
          <cell r="S1030">
            <v>-0.36086569579909877</v>
          </cell>
        </row>
        <row r="1031">
          <cell r="C1031">
            <v>0.62134658124151088</v>
          </cell>
          <cell r="E1031">
            <v>1.2456738899194448</v>
          </cell>
          <cell r="G1031">
            <v>1.8400080943502957</v>
          </cell>
          <cell r="I1031">
            <v>-9.9962406471435656</v>
          </cell>
          <cell r="K1031">
            <v>-0.24649939020626732</v>
          </cell>
        </row>
        <row r="1373">
          <cell r="C1373">
            <v>33362</v>
          </cell>
          <cell r="E1373">
            <v>69327.859605930746</v>
          </cell>
          <cell r="G1373">
            <v>109523.65235155821</v>
          </cell>
          <cell r="I1373">
            <v>-40195.792745633051</v>
          </cell>
          <cell r="K1373">
            <v>-35965.859605929814</v>
          </cell>
          <cell r="M1373">
            <v>0.1243579328159683</v>
          </cell>
          <cell r="O1373">
            <v>0.24416852288605639</v>
          </cell>
          <cell r="Q1373">
            <v>-0.15958458052389801</v>
          </cell>
          <cell r="S1373">
            <v>-0.1243579328159754</v>
          </cell>
        </row>
        <row r="1374">
          <cell r="C1374">
            <v>9.6458650271060264E-2</v>
          </cell>
          <cell r="E1374">
            <v>0.25451187637582962</v>
          </cell>
          <cell r="G1374">
            <v>0.4227151781590095</v>
          </cell>
          <cell r="I1374">
            <v>-3.0222949385965023</v>
          </cell>
          <cell r="K1374">
            <v>-0.48951105232740133</v>
          </cell>
        </row>
        <row r="1376">
          <cell r="C1376">
            <v>146811.00000000745</v>
          </cell>
          <cell r="E1376">
            <v>236279.42899501696</v>
          </cell>
          <cell r="G1376">
            <v>327587.73305498809</v>
          </cell>
          <cell r="I1376">
            <v>-91308.304059972521</v>
          </cell>
          <cell r="K1376">
            <v>-89468.428995012306</v>
          </cell>
          <cell r="M1376">
            <v>0.34946663938899292</v>
          </cell>
          <cell r="O1376">
            <v>0.63019841795262721</v>
          </cell>
          <cell r="Q1376">
            <v>-0.37849220005473416</v>
          </cell>
          <cell r="S1376">
            <v>-0.34946663938901068</v>
          </cell>
        </row>
        <row r="1377">
          <cell r="C1377">
            <v>0.42586757926231655</v>
          </cell>
          <cell r="E1377">
            <v>0.87276266891835519</v>
          </cell>
          <cell r="G1377">
            <v>1.2750822490595368</v>
          </cell>
          <cell r="I1377">
            <v>-6.6113296393323964</v>
          </cell>
          <cell r="K1377">
            <v>-1.2089012433138748</v>
          </cell>
        </row>
        <row r="1715">
          <cell r="C1715">
            <v>19021.000000003725</v>
          </cell>
          <cell r="E1715">
            <v>23980.771177683026</v>
          </cell>
          <cell r="G1715">
            <v>42573.660727171227</v>
          </cell>
          <cell r="I1715">
            <v>-18592.889549492393</v>
          </cell>
          <cell r="K1715">
            <v>-4959.771177679766</v>
          </cell>
          <cell r="M1715">
            <v>4.6348921435978241E-2</v>
          </cell>
          <cell r="O1715">
            <v>0.15884636395914242</v>
          </cell>
          <cell r="Q1715">
            <v>-0.13647425847254446</v>
          </cell>
          <cell r="S1715">
            <v>-4.6348921435988899E-2</v>
          </cell>
        </row>
        <row r="1716">
          <cell r="C1716">
            <v>0.11048071745265986</v>
          </cell>
          <cell r="E1716">
            <v>0.165668478927671</v>
          </cell>
          <cell r="G1716">
            <v>0.30953619060952065</v>
          </cell>
          <cell r="I1716">
            <v>-2.5782667297678188</v>
          </cell>
          <cell r="K1716">
            <v>-0.18091960363305759</v>
          </cell>
        </row>
        <row r="1718">
          <cell r="C1718">
            <v>85615.000000007451</v>
          </cell>
          <cell r="E1718">
            <v>69385.014086803421</v>
          </cell>
          <cell r="G1718">
            <v>103127.19577589631</v>
          </cell>
          <cell r="I1718">
            <v>-33742.18168909417</v>
          </cell>
          <cell r="K1718">
            <v>16229.985913202632</v>
          </cell>
          <cell r="M1718">
            <v>-1.5376441619338266E-2</v>
          </cell>
          <cell r="O1718">
            <v>0.20171974893909805</v>
          </cell>
          <cell r="Q1718">
            <v>-0.25713669375112413</v>
          </cell>
          <cell r="S1718">
            <v>1.5376441619325831E-2</v>
          </cell>
        </row>
        <row r="1719">
          <cell r="C1719">
            <v>0.49921326461804938</v>
          </cell>
          <cell r="E1719">
            <v>0.48084689234157452</v>
          </cell>
          <cell r="G1719">
            <v>0.75311257043182422</v>
          </cell>
          <cell r="I1719">
            <v>-4.5827398536662116</v>
          </cell>
          <cell r="K1719">
            <v>0.59663955038989513</v>
          </cell>
        </row>
        <row r="2057">
          <cell r="C2057">
            <v>14340.999999996275</v>
          </cell>
          <cell r="E2057">
            <v>45347.08842824772</v>
          </cell>
          <cell r="G2057">
            <v>66949.991624388844</v>
          </cell>
          <cell r="I2057">
            <v>-21602.903196140775</v>
          </cell>
          <cell r="K2057">
            <v>-31006.088428249583</v>
          </cell>
          <cell r="M2057">
            <v>0.200227365969738</v>
          </cell>
          <cell r="O2057">
            <v>0.32738334835534033</v>
          </cell>
          <cell r="Q2057">
            <v>-0.18552986679341643</v>
          </cell>
          <cell r="S2057">
            <v>-0.20022736596972379</v>
          </cell>
        </row>
        <row r="2058">
          <cell r="C2058">
            <v>8.2560643011575507E-2</v>
          </cell>
          <cell r="E2058">
            <v>0.35526270564871254</v>
          </cell>
          <cell r="G2058">
            <v>0.55077736854185844</v>
          </cell>
          <cell r="I2058">
            <v>-3.5482259144017974</v>
          </cell>
          <cell r="K2058">
            <v>-0.67318487724965337</v>
          </cell>
        </row>
        <row r="2060">
          <cell r="C2060">
            <v>61196</v>
          </cell>
          <cell r="E2060">
            <v>166894.4149082154</v>
          </cell>
          <cell r="G2060">
            <v>224460.53727909364</v>
          </cell>
          <cell r="I2060">
            <v>-57566.122370878467</v>
          </cell>
          <cell r="K2060">
            <v>-105698.41490821447</v>
          </cell>
          <cell r="M2060">
            <v>0.7031096698721484</v>
          </cell>
          <cell r="O2060">
            <v>1.0473448409594965</v>
          </cell>
          <cell r="Q2060">
            <v>-0.51584183412381979</v>
          </cell>
          <cell r="S2060">
            <v>-0.7031096698721413</v>
          </cell>
        </row>
        <row r="2061">
          <cell r="C2061">
            <v>0.35325614643817005</v>
          </cell>
          <cell r="E2061">
            <v>1.3200711770306413</v>
          </cell>
          <cell r="G2061">
            <v>1.8708108866888722</v>
          </cell>
          <cell r="I2061">
            <v>-8.927748989547112</v>
          </cell>
          <cell r="K2061">
            <v>-2.2582369171656183</v>
          </cell>
        </row>
      </sheetData>
      <sheetData sheetId="11" refreshError="1"/>
      <sheetData sheetId="12" refreshError="1"/>
      <sheetData sheetId="13" refreshError="1"/>
      <sheetData sheetId="14">
        <row r="1">
          <cell r="B1" t="str">
            <v>Wales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E"/>
      <sheetName val="NW"/>
      <sheetName val="Y&amp;H"/>
      <sheetName val="E Mids"/>
      <sheetName val="W Mids"/>
      <sheetName val="East"/>
      <sheetName val="London"/>
      <sheetName val="SE"/>
      <sheetName val="SW"/>
      <sheetName val="England"/>
      <sheetName val="Wales"/>
      <sheetName val="Scotland"/>
      <sheetName val="N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43">
          <cell r="C343">
            <v>74656</v>
          </cell>
          <cell r="E343">
            <v>68527.496848072857</v>
          </cell>
          <cell r="G343">
            <v>112231.69375165179</v>
          </cell>
          <cell r="I343">
            <v>-43704.196903583128</v>
          </cell>
          <cell r="K343">
            <v>6128.5031519345939</v>
          </cell>
          <cell r="M343">
            <v>4.6898069952248989E-2</v>
          </cell>
          <cell r="O343">
            <v>0.15075317158372314</v>
          </cell>
          <cell r="Q343">
            <v>-0.16568910883118093</v>
          </cell>
          <cell r="S343">
            <v>-4.6898069952227672E-2</v>
          </cell>
        </row>
        <row r="344">
          <cell r="C344">
            <v>0.16892071528293684</v>
          </cell>
          <cell r="E344">
            <v>0.24234481591159351</v>
          </cell>
          <cell r="G344">
            <v>0.41673412773441498</v>
          </cell>
          <cell r="I344">
            <v>-3.2479077933294747</v>
          </cell>
          <cell r="K344">
            <v>3.8497980379403884E-2</v>
          </cell>
        </row>
        <row r="346">
          <cell r="C346">
            <v>314134</v>
          </cell>
          <cell r="E346">
            <v>247671.30197324604</v>
          </cell>
          <cell r="G346">
            <v>344657.9626911059</v>
          </cell>
          <cell r="I346">
            <v>-96986.660717862891</v>
          </cell>
          <cell r="K346">
            <v>66462.698026763275</v>
          </cell>
          <cell r="M346">
            <v>0.10587465011730757</v>
          </cell>
          <cell r="O346">
            <v>0.34753387083169685</v>
          </cell>
          <cell r="Q346">
            <v>-0.38566209971569609</v>
          </cell>
          <cell r="S346">
            <v>-0.10587465011727915</v>
          </cell>
        </row>
        <row r="347">
          <cell r="C347">
            <v>0.71464899631007484</v>
          </cell>
          <cell r="E347">
            <v>0.88146427063902877</v>
          </cell>
          <cell r="G347">
            <v>1.2909108498547255</v>
          </cell>
          <cell r="I347">
            <v>-6.9330995905693982</v>
          </cell>
          <cell r="K347">
            <v>0.4190932183980749</v>
          </cell>
        </row>
        <row r="685">
          <cell r="C685">
            <v>40996.000000007451</v>
          </cell>
          <cell r="E685">
            <v>33072.528174456209</v>
          </cell>
          <cell r="G685">
            <v>49528.88538120687</v>
          </cell>
          <cell r="I685">
            <v>-16456.357206756249</v>
          </cell>
          <cell r="K685">
            <v>7923.471825552173</v>
          </cell>
          <cell r="M685">
            <v>2.06634596781754E-2</v>
          </cell>
          <cell r="O685">
            <v>0.10290259766931342</v>
          </cell>
          <cell r="Q685">
            <v>-0.11931493802471405</v>
          </cell>
          <cell r="S685">
            <v>-2.0663459678171847E-2</v>
          </cell>
        </row>
        <row r="686">
          <cell r="C686">
            <v>0.189385076413501</v>
          </cell>
          <cell r="E686">
            <v>0.21907000450238456</v>
          </cell>
          <cell r="G686">
            <v>0.34470867168718655</v>
          </cell>
          <cell r="I686">
            <v>-2.2590811648207989</v>
          </cell>
          <cell r="K686">
            <v>0.12096689820813822</v>
          </cell>
        </row>
        <row r="688">
          <cell r="C688">
            <v>174684.00000000745</v>
          </cell>
          <cell r="E688">
            <v>85074.36508054845</v>
          </cell>
          <cell r="G688">
            <v>116542.91854613461</v>
          </cell>
          <cell r="I688">
            <v>-31468.553465588484</v>
          </cell>
          <cell r="K688">
            <v>89609.634919459</v>
          </cell>
          <cell r="M688">
            <v>-0.17100309877906739</v>
          </cell>
          <cell r="O688">
            <v>1.9292133658552757E-3</v>
          </cell>
          <cell r="Q688">
            <v>-0.23577657372708849</v>
          </cell>
          <cell r="S688">
            <v>0.17100309877907804</v>
          </cell>
        </row>
        <row r="689">
          <cell r="C689">
            <v>0.81198470911810716</v>
          </cell>
          <cell r="E689">
            <v>0.56547417547882617</v>
          </cell>
          <cell r="G689">
            <v>0.81491035427299607</v>
          </cell>
          <cell r="I689">
            <v>-4.2326836345663992</v>
          </cell>
          <cell r="K689">
            <v>1.385338342426266</v>
          </cell>
        </row>
        <row r="1027">
          <cell r="C1027">
            <v>33660</v>
          </cell>
          <cell r="E1027">
            <v>35454.96867361851</v>
          </cell>
          <cell r="G1027">
            <v>62702.808370443061</v>
          </cell>
          <cell r="I1027">
            <v>-27247.839696827112</v>
          </cell>
          <cell r="K1027">
            <v>-1794.9686736185104</v>
          </cell>
          <cell r="M1027">
            <v>6.9878503966300798E-2</v>
          </cell>
          <cell r="O1027">
            <v>0.19461635614104722</v>
          </cell>
          <cell r="Q1027">
            <v>-0.21874284983252501</v>
          </cell>
          <cell r="S1027">
            <v>-6.9878503966293692E-2</v>
          </cell>
        </row>
        <row r="1028">
          <cell r="C1028">
            <v>0.14927503819352239</v>
          </cell>
          <cell r="E1028">
            <v>0.26900436977928166</v>
          </cell>
          <cell r="G1028">
            <v>0.49911036683013776</v>
          </cell>
          <cell r="I1028">
            <v>-4.4150565774780688</v>
          </cell>
          <cell r="K1028">
            <v>-1.9158779386302172E-2</v>
          </cell>
        </row>
        <row r="1030">
          <cell r="C1030">
            <v>139450</v>
          </cell>
          <cell r="E1030">
            <v>162596.93689269759</v>
          </cell>
          <cell r="G1030">
            <v>228115.04414496943</v>
          </cell>
          <cell r="I1030">
            <v>-65518.107252274523</v>
          </cell>
          <cell r="K1030">
            <v>-23146.936892695725</v>
          </cell>
          <cell r="M1030">
            <v>0.36086569579910588</v>
          </cell>
          <cell r="O1030">
            <v>0.66902532794677683</v>
          </cell>
          <cell r="Q1030">
            <v>-0.55754566775968684</v>
          </cell>
          <cell r="S1030">
            <v>-0.36086569579909877</v>
          </cell>
        </row>
        <row r="1031">
          <cell r="C1031">
            <v>0.62134658124151088</v>
          </cell>
          <cell r="E1031">
            <v>1.2456738899194448</v>
          </cell>
          <cell r="G1031">
            <v>1.8400080943502957</v>
          </cell>
          <cell r="I1031">
            <v>-9.9962406471435656</v>
          </cell>
          <cell r="K1031">
            <v>-0.24649939020626732</v>
          </cell>
        </row>
        <row r="1373">
          <cell r="C1373">
            <v>33362</v>
          </cell>
          <cell r="E1373">
            <v>69327.859605930746</v>
          </cell>
          <cell r="G1373">
            <v>109523.65235155821</v>
          </cell>
          <cell r="I1373">
            <v>-40195.792745633051</v>
          </cell>
          <cell r="K1373">
            <v>-35965.859605929814</v>
          </cell>
          <cell r="M1373">
            <v>0.1243579328159683</v>
          </cell>
          <cell r="O1373">
            <v>0.24416852288605639</v>
          </cell>
          <cell r="Q1373">
            <v>-0.15958458052389801</v>
          </cell>
          <cell r="S1373">
            <v>-0.1243579328159754</v>
          </cell>
        </row>
        <row r="1374">
          <cell r="C1374">
            <v>9.6458650271060264E-2</v>
          </cell>
          <cell r="E1374">
            <v>0.25451187637582962</v>
          </cell>
          <cell r="G1374">
            <v>0.4227151781590095</v>
          </cell>
          <cell r="I1374">
            <v>-3.0222949385965023</v>
          </cell>
          <cell r="K1374">
            <v>-0.48951105232740133</v>
          </cell>
        </row>
        <row r="1376">
          <cell r="C1376">
            <v>146811.00000000745</v>
          </cell>
          <cell r="E1376">
            <v>236279.42899501696</v>
          </cell>
          <cell r="G1376">
            <v>327587.73305498809</v>
          </cell>
          <cell r="I1376">
            <v>-91308.304059972521</v>
          </cell>
          <cell r="K1376">
            <v>-89468.428995012306</v>
          </cell>
          <cell r="M1376">
            <v>0.34946663938899292</v>
          </cell>
          <cell r="O1376">
            <v>0.63019841795262721</v>
          </cell>
          <cell r="Q1376">
            <v>-0.37849220005473416</v>
          </cell>
          <cell r="S1376">
            <v>-0.34946663938901068</v>
          </cell>
        </row>
        <row r="1377">
          <cell r="C1377">
            <v>0.42586757926231655</v>
          </cell>
          <cell r="E1377">
            <v>0.87276266891835519</v>
          </cell>
          <cell r="G1377">
            <v>1.2750822490595368</v>
          </cell>
          <cell r="I1377">
            <v>-6.6113296393323964</v>
          </cell>
          <cell r="K1377">
            <v>-1.2089012433138748</v>
          </cell>
        </row>
        <row r="1715">
          <cell r="C1715">
            <v>19021.000000003725</v>
          </cell>
          <cell r="E1715">
            <v>23980.771177683026</v>
          </cell>
          <cell r="G1715">
            <v>42573.660727171227</v>
          </cell>
          <cell r="I1715">
            <v>-18592.889549492393</v>
          </cell>
          <cell r="K1715">
            <v>-4959.771177679766</v>
          </cell>
          <cell r="M1715">
            <v>4.6348921435978241E-2</v>
          </cell>
          <cell r="O1715">
            <v>0.15884636395914242</v>
          </cell>
          <cell r="Q1715">
            <v>-0.13647425847254446</v>
          </cell>
          <cell r="S1715">
            <v>-4.6348921435988899E-2</v>
          </cell>
        </row>
        <row r="1716">
          <cell r="C1716">
            <v>0.11048071745265986</v>
          </cell>
          <cell r="E1716">
            <v>0.165668478927671</v>
          </cell>
          <cell r="G1716">
            <v>0.30953619060952065</v>
          </cell>
          <cell r="I1716">
            <v>-2.5782667297678188</v>
          </cell>
          <cell r="K1716">
            <v>-0.18091960363305759</v>
          </cell>
        </row>
        <row r="1718">
          <cell r="C1718">
            <v>85615.000000007451</v>
          </cell>
          <cell r="E1718">
            <v>69385.014086803421</v>
          </cell>
          <cell r="G1718">
            <v>103127.19577589631</v>
          </cell>
          <cell r="I1718">
            <v>-33742.18168909417</v>
          </cell>
          <cell r="K1718">
            <v>16229.985913202632</v>
          </cell>
          <cell r="M1718">
            <v>-1.5376441619338266E-2</v>
          </cell>
          <cell r="O1718">
            <v>0.20171974893909805</v>
          </cell>
          <cell r="Q1718">
            <v>-0.25713669375112413</v>
          </cell>
          <cell r="S1718">
            <v>1.5376441619325831E-2</v>
          </cell>
        </row>
        <row r="1719">
          <cell r="C1719">
            <v>0.49921326461804938</v>
          </cell>
          <cell r="E1719">
            <v>0.48084689234157452</v>
          </cell>
          <cell r="G1719">
            <v>0.75311257043182422</v>
          </cell>
          <cell r="I1719">
            <v>-4.5827398536662116</v>
          </cell>
          <cell r="K1719">
            <v>0.59663955038989513</v>
          </cell>
        </row>
        <row r="2057">
          <cell r="C2057">
            <v>14340.999999996275</v>
          </cell>
          <cell r="E2057">
            <v>45347.08842824772</v>
          </cell>
          <cell r="G2057">
            <v>66949.991624388844</v>
          </cell>
          <cell r="I2057">
            <v>-21602.903196140775</v>
          </cell>
          <cell r="K2057">
            <v>-31006.088428249583</v>
          </cell>
          <cell r="M2057">
            <v>0.200227365969738</v>
          </cell>
          <cell r="O2057">
            <v>0.32738334835534033</v>
          </cell>
          <cell r="Q2057">
            <v>-0.18552986679341643</v>
          </cell>
          <cell r="S2057">
            <v>-0.20022736596972379</v>
          </cell>
        </row>
        <row r="2058">
          <cell r="C2058">
            <v>8.2560643011575507E-2</v>
          </cell>
          <cell r="E2058">
            <v>0.35526270564871254</v>
          </cell>
          <cell r="G2058">
            <v>0.55077736854185844</v>
          </cell>
          <cell r="I2058">
            <v>-3.5482259144017974</v>
          </cell>
          <cell r="K2058">
            <v>-0.67318487724965337</v>
          </cell>
        </row>
        <row r="2060">
          <cell r="C2060">
            <v>61196</v>
          </cell>
          <cell r="E2060">
            <v>166894.4149082154</v>
          </cell>
          <cell r="G2060">
            <v>224460.53727909364</v>
          </cell>
          <cell r="I2060">
            <v>-57566.122370878467</v>
          </cell>
          <cell r="K2060">
            <v>-105698.41490821447</v>
          </cell>
          <cell r="M2060">
            <v>0.7031096698721484</v>
          </cell>
          <cell r="O2060">
            <v>1.0473448409594965</v>
          </cell>
          <cell r="Q2060">
            <v>-0.51584183412381979</v>
          </cell>
          <cell r="S2060">
            <v>-0.7031096698721413</v>
          </cell>
        </row>
        <row r="2061">
          <cell r="C2061">
            <v>0.35325614643817005</v>
          </cell>
          <cell r="E2061">
            <v>1.3200711770306413</v>
          </cell>
          <cell r="G2061">
            <v>1.8708108866888722</v>
          </cell>
          <cell r="I2061">
            <v>-8.927748989547112</v>
          </cell>
          <cell r="K2061">
            <v>-2.2582369171656183</v>
          </cell>
        </row>
      </sheetData>
      <sheetData sheetId="11" refreshError="1"/>
      <sheetData sheetId="12" refreshError="1"/>
      <sheetData sheetId="13" refreshError="1"/>
      <sheetData sheetId="14">
        <row r="1">
          <cell r="B1" t="str">
            <v>Wales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16+ Data"/>
      <sheetName val="Working Age Data"/>
      <sheetName val="ualad16wa"/>
      <sheetName val="Table 13(Basic)"/>
      <sheetName val="Table 13 (Final)"/>
      <sheetName val="1998-1999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All 16+</v>
          </cell>
          <cell r="C1" t="str">
            <v>Economically active</v>
          </cell>
          <cell r="D1" t="str">
            <v>In employment</v>
          </cell>
          <cell r="E1" t="str">
            <v>ILO unemployed</v>
          </cell>
          <cell r="F1" t="str">
            <v>Inactive</v>
          </cell>
          <cell r="G1" t="str">
            <v>Working age</v>
          </cell>
          <cell r="H1" t="str">
            <v>Economically active</v>
          </cell>
          <cell r="I1" t="str">
            <v>In employment</v>
          </cell>
          <cell r="J1" t="str">
            <v>ILO unemployed</v>
          </cell>
          <cell r="K1" t="str">
            <v>Inactive</v>
          </cell>
        </row>
        <row r="3">
          <cell r="A3" t="str">
            <v>GREAT BRITAIN</v>
          </cell>
          <cell r="B3">
            <v>45015133</v>
          </cell>
          <cell r="C3">
            <v>28277474</v>
          </cell>
          <cell r="D3">
            <v>26551656</v>
          </cell>
          <cell r="E3">
            <v>1725818</v>
          </cell>
          <cell r="F3">
            <v>16737659</v>
          </cell>
          <cell r="G3">
            <v>35026718</v>
          </cell>
          <cell r="H3">
            <v>27510025</v>
          </cell>
          <cell r="I3">
            <v>25800494</v>
          </cell>
          <cell r="J3">
            <v>1709531</v>
          </cell>
          <cell r="K3">
            <v>7516693</v>
          </cell>
        </row>
        <row r="5">
          <cell r="A5" t="str">
            <v>ENGLAND AND WALES</v>
          </cell>
          <cell r="B5">
            <v>40981009</v>
          </cell>
          <cell r="C5">
            <v>25775412</v>
          </cell>
          <cell r="D5">
            <v>24237533</v>
          </cell>
          <cell r="E5">
            <v>1537879</v>
          </cell>
          <cell r="F5">
            <v>15205597</v>
          </cell>
          <cell r="G5">
            <v>31867139</v>
          </cell>
          <cell r="H5">
            <v>25065427</v>
          </cell>
          <cell r="I5">
            <v>23541141</v>
          </cell>
          <cell r="J5">
            <v>1524286</v>
          </cell>
          <cell r="K5">
            <v>6801712</v>
          </cell>
        </row>
        <row r="7">
          <cell r="A7" t="str">
            <v>ENGLAND</v>
          </cell>
          <cell r="B7">
            <v>38684207</v>
          </cell>
          <cell r="C7">
            <v>24469440</v>
          </cell>
          <cell r="D7">
            <v>23025454</v>
          </cell>
          <cell r="E7">
            <v>1443986</v>
          </cell>
          <cell r="F7">
            <v>14214767</v>
          </cell>
          <cell r="G7">
            <v>30128573</v>
          </cell>
          <cell r="H7">
            <v>23794847</v>
          </cell>
          <cell r="I7">
            <v>22364232</v>
          </cell>
          <cell r="J7">
            <v>1430615</v>
          </cell>
          <cell r="K7">
            <v>6333726</v>
          </cell>
        </row>
        <row r="9">
          <cell r="A9" t="str">
            <v>NORTH EAST</v>
          </cell>
          <cell r="B9">
            <v>2034804</v>
          </cell>
          <cell r="C9">
            <v>1173479</v>
          </cell>
          <cell r="D9">
            <v>1076356</v>
          </cell>
          <cell r="E9">
            <v>97123</v>
          </cell>
          <cell r="F9">
            <v>861325</v>
          </cell>
          <cell r="G9">
            <v>1573845</v>
          </cell>
          <cell r="H9">
            <v>1152700</v>
          </cell>
          <cell r="I9">
            <v>1055577</v>
          </cell>
          <cell r="J9">
            <v>97123</v>
          </cell>
          <cell r="K9">
            <v>421145</v>
          </cell>
        </row>
        <row r="10">
          <cell r="A10" t="str">
            <v xml:space="preserve"> </v>
          </cell>
        </row>
        <row r="11">
          <cell r="A11" t="str">
            <v>Darlington UA</v>
          </cell>
          <cell r="B11">
            <v>77357</v>
          </cell>
          <cell r="C11">
            <v>49043</v>
          </cell>
          <cell r="D11">
            <v>46531</v>
          </cell>
          <cell r="E11">
            <v>2512</v>
          </cell>
          <cell r="F11">
            <v>28314</v>
          </cell>
          <cell r="G11">
            <v>62375</v>
          </cell>
          <cell r="H11">
            <v>48839</v>
          </cell>
          <cell r="I11">
            <v>46327</v>
          </cell>
          <cell r="J11">
            <v>2512</v>
          </cell>
          <cell r="K11">
            <v>13536</v>
          </cell>
        </row>
        <row r="12">
          <cell r="A12" t="str">
            <v>Hartlepool UA</v>
          </cell>
          <cell r="B12">
            <v>70645</v>
          </cell>
          <cell r="C12">
            <v>39974</v>
          </cell>
          <cell r="D12">
            <v>35437</v>
          </cell>
          <cell r="E12">
            <v>4537</v>
          </cell>
          <cell r="F12">
            <v>30671</v>
          </cell>
          <cell r="G12">
            <v>52709</v>
          </cell>
          <cell r="H12">
            <v>39974</v>
          </cell>
          <cell r="I12">
            <v>35437</v>
          </cell>
          <cell r="J12">
            <v>4537</v>
          </cell>
          <cell r="K12">
            <v>12735</v>
          </cell>
        </row>
        <row r="13">
          <cell r="A13" t="str">
            <v>Middlesbrough UA</v>
          </cell>
          <cell r="B13">
            <v>107339</v>
          </cell>
          <cell r="C13">
            <v>64323</v>
          </cell>
          <cell r="D13">
            <v>55330</v>
          </cell>
          <cell r="E13">
            <v>8993</v>
          </cell>
          <cell r="F13">
            <v>43016</v>
          </cell>
          <cell r="G13">
            <v>87418</v>
          </cell>
          <cell r="H13">
            <v>62215</v>
          </cell>
          <cell r="I13">
            <v>53222</v>
          </cell>
          <cell r="J13">
            <v>8993</v>
          </cell>
          <cell r="K13">
            <v>25203</v>
          </cell>
        </row>
        <row r="14">
          <cell r="A14" t="str">
            <v>Redcar and Cleveland UA</v>
          </cell>
          <cell r="B14">
            <v>107084</v>
          </cell>
          <cell r="C14">
            <v>61216</v>
          </cell>
          <cell r="D14">
            <v>57551</v>
          </cell>
          <cell r="E14">
            <v>3665</v>
          </cell>
          <cell r="F14">
            <v>45868</v>
          </cell>
          <cell r="G14">
            <v>86863</v>
          </cell>
          <cell r="H14">
            <v>60992</v>
          </cell>
          <cell r="I14">
            <v>57327</v>
          </cell>
          <cell r="J14">
            <v>3665</v>
          </cell>
          <cell r="K14">
            <v>25871</v>
          </cell>
        </row>
        <row r="15">
          <cell r="A15" t="str">
            <v>Stockton-on-Tees UA</v>
          </cell>
          <cell r="B15">
            <v>139407</v>
          </cell>
          <cell r="C15">
            <v>86816</v>
          </cell>
          <cell r="D15">
            <v>79737</v>
          </cell>
          <cell r="E15">
            <v>7079</v>
          </cell>
          <cell r="F15">
            <v>52591</v>
          </cell>
          <cell r="G15">
            <v>113756</v>
          </cell>
          <cell r="H15">
            <v>86579</v>
          </cell>
          <cell r="I15">
            <v>79500</v>
          </cell>
          <cell r="J15">
            <v>7079</v>
          </cell>
          <cell r="K15">
            <v>27177</v>
          </cell>
        </row>
        <row r="17">
          <cell r="A17" t="str">
            <v xml:space="preserve">Durham </v>
          </cell>
          <cell r="B17">
            <v>405407</v>
          </cell>
          <cell r="C17">
            <v>235115</v>
          </cell>
          <cell r="D17">
            <v>216551</v>
          </cell>
          <cell r="E17">
            <v>18564</v>
          </cell>
          <cell r="F17">
            <v>170292</v>
          </cell>
          <cell r="G17">
            <v>314085</v>
          </cell>
          <cell r="H17">
            <v>229438</v>
          </cell>
          <cell r="I17">
            <v>210874</v>
          </cell>
          <cell r="J17">
            <v>18564</v>
          </cell>
          <cell r="K17">
            <v>84647</v>
          </cell>
        </row>
        <row r="18">
          <cell r="A18" t="str">
            <v>Chester-le-Street</v>
          </cell>
          <cell r="B18">
            <v>46282</v>
          </cell>
          <cell r="C18">
            <v>26518</v>
          </cell>
          <cell r="D18">
            <v>24765</v>
          </cell>
          <cell r="E18">
            <v>1753</v>
          </cell>
          <cell r="F18">
            <v>19764</v>
          </cell>
          <cell r="G18">
            <v>36942</v>
          </cell>
          <cell r="H18">
            <v>25867</v>
          </cell>
          <cell r="I18">
            <v>24114</v>
          </cell>
          <cell r="J18">
            <v>1753</v>
          </cell>
          <cell r="K18">
            <v>11075</v>
          </cell>
        </row>
        <row r="19">
          <cell r="A19" t="str">
            <v>Derwentside</v>
          </cell>
          <cell r="B19">
            <v>70942</v>
          </cell>
          <cell r="C19">
            <v>41074</v>
          </cell>
          <cell r="D19">
            <v>37765</v>
          </cell>
          <cell r="E19">
            <v>3309</v>
          </cell>
          <cell r="F19">
            <v>29868</v>
          </cell>
          <cell r="G19">
            <v>53894</v>
          </cell>
          <cell r="H19">
            <v>40351</v>
          </cell>
          <cell r="I19">
            <v>37042</v>
          </cell>
          <cell r="J19">
            <v>3309</v>
          </cell>
          <cell r="K19">
            <v>13543</v>
          </cell>
        </row>
        <row r="20">
          <cell r="A20" t="str">
            <v>Durham</v>
          </cell>
          <cell r="B20">
            <v>72724</v>
          </cell>
          <cell r="C20">
            <v>47400</v>
          </cell>
          <cell r="D20">
            <v>44891</v>
          </cell>
          <cell r="E20">
            <v>2509</v>
          </cell>
          <cell r="F20">
            <v>25324</v>
          </cell>
          <cell r="G20">
            <v>57855</v>
          </cell>
          <cell r="H20">
            <v>45739</v>
          </cell>
          <cell r="I20">
            <v>43230</v>
          </cell>
          <cell r="J20">
            <v>2509</v>
          </cell>
          <cell r="K20">
            <v>12116</v>
          </cell>
        </row>
        <row r="21">
          <cell r="A21" t="str">
            <v>Easington</v>
          </cell>
          <cell r="B21">
            <v>71652</v>
          </cell>
          <cell r="C21">
            <v>35265</v>
          </cell>
          <cell r="D21">
            <v>31567</v>
          </cell>
          <cell r="E21">
            <v>3698</v>
          </cell>
          <cell r="F21">
            <v>36387</v>
          </cell>
          <cell r="G21">
            <v>53919</v>
          </cell>
          <cell r="H21">
            <v>35052</v>
          </cell>
          <cell r="I21">
            <v>31354</v>
          </cell>
          <cell r="J21">
            <v>3698</v>
          </cell>
          <cell r="K21">
            <v>18867</v>
          </cell>
        </row>
        <row r="22">
          <cell r="A22" t="str">
            <v>Sedgefield</v>
          </cell>
          <cell r="B22">
            <v>73342</v>
          </cell>
          <cell r="C22">
            <v>41909</v>
          </cell>
          <cell r="D22">
            <v>37398</v>
          </cell>
          <cell r="E22">
            <v>4511</v>
          </cell>
          <cell r="F22">
            <v>31433</v>
          </cell>
          <cell r="G22">
            <v>56374</v>
          </cell>
          <cell r="H22">
            <v>40728</v>
          </cell>
          <cell r="I22">
            <v>36217</v>
          </cell>
          <cell r="J22">
            <v>4511</v>
          </cell>
          <cell r="K22">
            <v>15646</v>
          </cell>
        </row>
        <row r="23">
          <cell r="A23" t="str">
            <v>Teesdale</v>
          </cell>
          <cell r="B23">
            <v>20128</v>
          </cell>
          <cell r="C23">
            <v>13471</v>
          </cell>
          <cell r="D23">
            <v>12813</v>
          </cell>
          <cell r="E23">
            <v>658</v>
          </cell>
          <cell r="F23">
            <v>6657</v>
          </cell>
          <cell r="G23">
            <v>15498</v>
          </cell>
          <cell r="H23">
            <v>12873</v>
          </cell>
          <cell r="I23">
            <v>12215</v>
          </cell>
          <cell r="J23">
            <v>658</v>
          </cell>
          <cell r="K23">
            <v>2625</v>
          </cell>
        </row>
        <row r="24">
          <cell r="A24" t="str">
            <v>Wear Valley</v>
          </cell>
          <cell r="B24">
            <v>50337</v>
          </cell>
          <cell r="C24">
            <v>29478</v>
          </cell>
          <cell r="D24">
            <v>27352</v>
          </cell>
          <cell r="E24">
            <v>2126</v>
          </cell>
          <cell r="F24">
            <v>20859</v>
          </cell>
          <cell r="G24">
            <v>39603</v>
          </cell>
          <cell r="H24">
            <v>28828</v>
          </cell>
          <cell r="I24">
            <v>26702</v>
          </cell>
          <cell r="J24">
            <v>2126</v>
          </cell>
          <cell r="K24">
            <v>10775</v>
          </cell>
        </row>
        <row r="26">
          <cell r="A26" t="str">
            <v xml:space="preserve">Northumberland </v>
          </cell>
          <cell r="B26">
            <v>246777</v>
          </cell>
          <cell r="C26">
            <v>141090</v>
          </cell>
          <cell r="D26">
            <v>135454</v>
          </cell>
          <cell r="E26">
            <v>5636</v>
          </cell>
          <cell r="F26">
            <v>105687</v>
          </cell>
          <cell r="G26">
            <v>178868</v>
          </cell>
          <cell r="H26">
            <v>136782</v>
          </cell>
          <cell r="I26">
            <v>131146</v>
          </cell>
          <cell r="J26">
            <v>5636</v>
          </cell>
          <cell r="K26">
            <v>42086</v>
          </cell>
        </row>
        <row r="27">
          <cell r="A27" t="str">
            <v>Alnwick</v>
          </cell>
          <cell r="B27">
            <v>24808</v>
          </cell>
          <cell r="C27">
            <v>12608</v>
          </cell>
          <cell r="D27">
            <v>11571</v>
          </cell>
          <cell r="E27">
            <v>1037</v>
          </cell>
          <cell r="F27">
            <v>12200</v>
          </cell>
          <cell r="G27">
            <v>17684</v>
          </cell>
          <cell r="H27">
            <v>12608</v>
          </cell>
          <cell r="I27">
            <v>11571</v>
          </cell>
          <cell r="J27">
            <v>1037</v>
          </cell>
          <cell r="K27">
            <v>5076</v>
          </cell>
        </row>
        <row r="28">
          <cell r="A28" t="str">
            <v>Berwick-upon-Tweed</v>
          </cell>
          <cell r="B28">
            <v>22925</v>
          </cell>
          <cell r="C28">
            <v>14227</v>
          </cell>
          <cell r="D28">
            <v>14227</v>
          </cell>
          <cell r="E28">
            <v>0</v>
          </cell>
          <cell r="F28">
            <v>8698</v>
          </cell>
          <cell r="G28">
            <v>17348</v>
          </cell>
          <cell r="H28">
            <v>14227</v>
          </cell>
          <cell r="I28">
            <v>14227</v>
          </cell>
          <cell r="J28">
            <v>0</v>
          </cell>
          <cell r="K28">
            <v>3121</v>
          </cell>
        </row>
        <row r="29">
          <cell r="A29" t="str">
            <v>Blyth Valley</v>
          </cell>
          <cell r="B29">
            <v>62731</v>
          </cell>
          <cell r="C29">
            <v>41126</v>
          </cell>
          <cell r="D29">
            <v>39253</v>
          </cell>
          <cell r="E29">
            <v>1873</v>
          </cell>
          <cell r="F29">
            <v>21605</v>
          </cell>
          <cell r="G29">
            <v>51656</v>
          </cell>
          <cell r="H29">
            <v>39951</v>
          </cell>
          <cell r="I29">
            <v>38078</v>
          </cell>
          <cell r="J29">
            <v>1873</v>
          </cell>
          <cell r="K29">
            <v>11705</v>
          </cell>
        </row>
        <row r="30">
          <cell r="A30" t="str">
            <v>Castle Morpeth</v>
          </cell>
          <cell r="B30">
            <v>37388</v>
          </cell>
          <cell r="C30">
            <v>17464</v>
          </cell>
          <cell r="D30">
            <v>16525</v>
          </cell>
          <cell r="E30">
            <v>939</v>
          </cell>
          <cell r="F30">
            <v>19924</v>
          </cell>
          <cell r="G30">
            <v>21585</v>
          </cell>
          <cell r="H30">
            <v>16305</v>
          </cell>
          <cell r="I30">
            <v>15366</v>
          </cell>
          <cell r="J30">
            <v>939</v>
          </cell>
          <cell r="K30">
            <v>5280</v>
          </cell>
        </row>
        <row r="31">
          <cell r="A31" t="str">
            <v>Tynedale</v>
          </cell>
          <cell r="B31">
            <v>48836</v>
          </cell>
          <cell r="C31">
            <v>28440</v>
          </cell>
          <cell r="D31">
            <v>28440</v>
          </cell>
          <cell r="E31">
            <v>0</v>
          </cell>
          <cell r="F31">
            <v>20396</v>
          </cell>
          <cell r="G31">
            <v>34509</v>
          </cell>
          <cell r="H31">
            <v>26902</v>
          </cell>
          <cell r="I31">
            <v>26902</v>
          </cell>
          <cell r="J31">
            <v>0</v>
          </cell>
          <cell r="K31">
            <v>7607</v>
          </cell>
        </row>
        <row r="32">
          <cell r="A32" t="str">
            <v>Wansbeck</v>
          </cell>
          <cell r="B32">
            <v>50089</v>
          </cell>
          <cell r="C32">
            <v>27225</v>
          </cell>
          <cell r="D32">
            <v>25438</v>
          </cell>
          <cell r="E32">
            <v>1787</v>
          </cell>
          <cell r="F32">
            <v>22864</v>
          </cell>
          <cell r="G32">
            <v>36086</v>
          </cell>
          <cell r="H32">
            <v>26789</v>
          </cell>
          <cell r="I32">
            <v>25002</v>
          </cell>
          <cell r="J32">
            <v>1787</v>
          </cell>
          <cell r="K32">
            <v>9297</v>
          </cell>
        </row>
        <row r="34">
          <cell r="A34" t="str">
            <v>Tyne and Wear (Met County)</v>
          </cell>
          <cell r="B34">
            <v>880788</v>
          </cell>
          <cell r="C34">
            <v>495902</v>
          </cell>
          <cell r="D34">
            <v>449765</v>
          </cell>
          <cell r="E34">
            <v>46137</v>
          </cell>
          <cell r="F34">
            <v>384886</v>
          </cell>
          <cell r="G34">
            <v>677771</v>
          </cell>
          <cell r="H34">
            <v>487881</v>
          </cell>
          <cell r="I34">
            <v>441744</v>
          </cell>
          <cell r="J34">
            <v>46137</v>
          </cell>
          <cell r="K34">
            <v>189890</v>
          </cell>
        </row>
        <row r="35">
          <cell r="A35" t="str">
            <v>Gateshead</v>
          </cell>
          <cell r="B35">
            <v>158957</v>
          </cell>
          <cell r="C35">
            <v>92819</v>
          </cell>
          <cell r="D35">
            <v>82453</v>
          </cell>
          <cell r="E35">
            <v>10366</v>
          </cell>
          <cell r="F35">
            <v>66138</v>
          </cell>
          <cell r="G35">
            <v>119587</v>
          </cell>
          <cell r="H35">
            <v>91400</v>
          </cell>
          <cell r="I35">
            <v>81034</v>
          </cell>
          <cell r="J35">
            <v>10366</v>
          </cell>
          <cell r="K35">
            <v>28187</v>
          </cell>
        </row>
        <row r="36">
          <cell r="A36" t="str">
            <v>Newcastle upon Tyne</v>
          </cell>
          <cell r="B36">
            <v>215673</v>
          </cell>
          <cell r="C36">
            <v>123079</v>
          </cell>
          <cell r="D36">
            <v>112381</v>
          </cell>
          <cell r="E36">
            <v>10698</v>
          </cell>
          <cell r="F36">
            <v>92594</v>
          </cell>
          <cell r="G36">
            <v>174495</v>
          </cell>
          <cell r="H36">
            <v>120182</v>
          </cell>
          <cell r="I36">
            <v>109484</v>
          </cell>
          <cell r="J36">
            <v>10698</v>
          </cell>
          <cell r="K36">
            <v>54313</v>
          </cell>
        </row>
        <row r="37">
          <cell r="A37" t="str">
            <v>North Tyneside</v>
          </cell>
          <cell r="B37">
            <v>153384</v>
          </cell>
          <cell r="C37">
            <v>93890</v>
          </cell>
          <cell r="D37">
            <v>88298</v>
          </cell>
          <cell r="E37">
            <v>5592</v>
          </cell>
          <cell r="F37">
            <v>59494</v>
          </cell>
          <cell r="G37">
            <v>119429</v>
          </cell>
          <cell r="H37">
            <v>92915</v>
          </cell>
          <cell r="I37">
            <v>87323</v>
          </cell>
          <cell r="J37">
            <v>5592</v>
          </cell>
          <cell r="K37">
            <v>26514</v>
          </cell>
        </row>
        <row r="38">
          <cell r="A38" t="str">
            <v>South Tyneside</v>
          </cell>
          <cell r="B38">
            <v>122752</v>
          </cell>
          <cell r="C38">
            <v>66190</v>
          </cell>
          <cell r="D38">
            <v>59103</v>
          </cell>
          <cell r="E38">
            <v>7087</v>
          </cell>
          <cell r="F38">
            <v>56562</v>
          </cell>
          <cell r="G38">
            <v>89222</v>
          </cell>
          <cell r="H38">
            <v>64728</v>
          </cell>
          <cell r="I38">
            <v>57641</v>
          </cell>
          <cell r="J38">
            <v>7087</v>
          </cell>
          <cell r="K38">
            <v>24494</v>
          </cell>
        </row>
        <row r="39">
          <cell r="A39" t="str">
            <v>Sunderland</v>
          </cell>
          <cell r="B39">
            <v>230022</v>
          </cell>
          <cell r="C39">
            <v>119924</v>
          </cell>
          <cell r="D39">
            <v>107530</v>
          </cell>
          <cell r="E39">
            <v>12394</v>
          </cell>
          <cell r="F39">
            <v>110098</v>
          </cell>
          <cell r="G39">
            <v>175038</v>
          </cell>
          <cell r="H39">
            <v>118656</v>
          </cell>
          <cell r="I39">
            <v>106262</v>
          </cell>
          <cell r="J39">
            <v>12394</v>
          </cell>
          <cell r="K39">
            <v>56382</v>
          </cell>
        </row>
        <row r="42">
          <cell r="A42" t="str">
            <v xml:space="preserve">NORTH WEST </v>
          </cell>
          <cell r="B42">
            <v>5358996</v>
          </cell>
          <cell r="C42">
            <v>3210837</v>
          </cell>
          <cell r="D42">
            <v>3004675</v>
          </cell>
          <cell r="E42">
            <v>206162</v>
          </cell>
          <cell r="F42">
            <v>2148159</v>
          </cell>
          <cell r="G42">
            <v>4171807</v>
          </cell>
          <cell r="H42">
            <v>3138464</v>
          </cell>
          <cell r="I42">
            <v>2933309</v>
          </cell>
          <cell r="J42">
            <v>205155</v>
          </cell>
          <cell r="K42">
            <v>1033343</v>
          </cell>
        </row>
        <row r="44">
          <cell r="A44" t="str">
            <v>Blackburn with Darwen UA</v>
          </cell>
          <cell r="B44">
            <v>103835</v>
          </cell>
          <cell r="C44">
            <v>53921</v>
          </cell>
          <cell r="D44">
            <v>50509</v>
          </cell>
          <cell r="E44">
            <v>3412</v>
          </cell>
          <cell r="F44">
            <v>49914</v>
          </cell>
          <cell r="G44">
            <v>80279</v>
          </cell>
          <cell r="H44">
            <v>53218</v>
          </cell>
          <cell r="I44">
            <v>49806</v>
          </cell>
          <cell r="J44">
            <v>3412</v>
          </cell>
          <cell r="K44">
            <v>27061</v>
          </cell>
        </row>
        <row r="45">
          <cell r="A45" t="str">
            <v>Blackpool UA</v>
          </cell>
          <cell r="B45">
            <v>107878</v>
          </cell>
          <cell r="C45">
            <v>62544</v>
          </cell>
          <cell r="D45">
            <v>60521</v>
          </cell>
          <cell r="E45">
            <v>2023</v>
          </cell>
          <cell r="F45">
            <v>45334</v>
          </cell>
          <cell r="G45">
            <v>77861</v>
          </cell>
          <cell r="H45">
            <v>60388</v>
          </cell>
          <cell r="I45">
            <v>58631</v>
          </cell>
          <cell r="J45">
            <v>1757</v>
          </cell>
          <cell r="K45">
            <v>17473</v>
          </cell>
        </row>
        <row r="46">
          <cell r="A46" t="str">
            <v>Halton UA</v>
          </cell>
          <cell r="B46">
            <v>95111</v>
          </cell>
          <cell r="C46">
            <v>56817</v>
          </cell>
          <cell r="D46">
            <v>50238</v>
          </cell>
          <cell r="E46">
            <v>6579</v>
          </cell>
          <cell r="F46">
            <v>38294</v>
          </cell>
          <cell r="G46">
            <v>77646</v>
          </cell>
          <cell r="H46">
            <v>56287</v>
          </cell>
          <cell r="I46">
            <v>49708</v>
          </cell>
          <cell r="J46">
            <v>6579</v>
          </cell>
          <cell r="K46">
            <v>21359</v>
          </cell>
        </row>
        <row r="47">
          <cell r="A47" t="str">
            <v>Warrington UA</v>
          </cell>
          <cell r="B47">
            <v>151222</v>
          </cell>
          <cell r="C47">
            <v>101058</v>
          </cell>
          <cell r="D47">
            <v>98867</v>
          </cell>
          <cell r="E47">
            <v>2191</v>
          </cell>
          <cell r="F47">
            <v>50164</v>
          </cell>
          <cell r="G47">
            <v>121612</v>
          </cell>
          <cell r="H47">
            <v>99466</v>
          </cell>
          <cell r="I47">
            <v>97275</v>
          </cell>
          <cell r="J47">
            <v>2191</v>
          </cell>
          <cell r="K47">
            <v>22146</v>
          </cell>
        </row>
        <row r="49">
          <cell r="A49" t="str">
            <v>Cheshire</v>
          </cell>
          <cell r="B49">
            <v>545498</v>
          </cell>
          <cell r="C49">
            <v>342979</v>
          </cell>
          <cell r="D49">
            <v>325749</v>
          </cell>
          <cell r="E49">
            <v>17230</v>
          </cell>
          <cell r="F49">
            <v>202519</v>
          </cell>
          <cell r="G49">
            <v>424647</v>
          </cell>
          <cell r="H49">
            <v>333183</v>
          </cell>
          <cell r="I49">
            <v>316209</v>
          </cell>
          <cell r="J49">
            <v>16974</v>
          </cell>
          <cell r="K49">
            <v>91464</v>
          </cell>
        </row>
        <row r="50">
          <cell r="A50" t="str">
            <v>Chester</v>
          </cell>
          <cell r="B50">
            <v>96676</v>
          </cell>
          <cell r="C50">
            <v>63811</v>
          </cell>
          <cell r="D50">
            <v>61001</v>
          </cell>
          <cell r="E50">
            <v>2810</v>
          </cell>
          <cell r="F50">
            <v>32865</v>
          </cell>
          <cell r="G50">
            <v>79738</v>
          </cell>
          <cell r="H50">
            <v>61098</v>
          </cell>
          <cell r="I50">
            <v>58288</v>
          </cell>
          <cell r="J50">
            <v>2810</v>
          </cell>
          <cell r="K50">
            <v>18640</v>
          </cell>
        </row>
        <row r="51">
          <cell r="A51" t="str">
            <v>Congleton</v>
          </cell>
          <cell r="B51">
            <v>71963</v>
          </cell>
          <cell r="C51">
            <v>49494</v>
          </cell>
          <cell r="D51">
            <v>47920</v>
          </cell>
          <cell r="E51">
            <v>1574</v>
          </cell>
          <cell r="F51">
            <v>22469</v>
          </cell>
          <cell r="G51">
            <v>60442</v>
          </cell>
          <cell r="H51">
            <v>48785</v>
          </cell>
          <cell r="I51">
            <v>47211</v>
          </cell>
          <cell r="J51">
            <v>1574</v>
          </cell>
          <cell r="K51">
            <v>11657</v>
          </cell>
        </row>
        <row r="52">
          <cell r="A52" t="str">
            <v>Crewe and Nantwich</v>
          </cell>
          <cell r="B52">
            <v>93330</v>
          </cell>
          <cell r="C52">
            <v>56696</v>
          </cell>
          <cell r="D52">
            <v>52845</v>
          </cell>
          <cell r="E52">
            <v>3851</v>
          </cell>
          <cell r="F52">
            <v>36634</v>
          </cell>
          <cell r="G52">
            <v>68920</v>
          </cell>
          <cell r="H52">
            <v>54424</v>
          </cell>
          <cell r="I52">
            <v>50573</v>
          </cell>
          <cell r="J52">
            <v>3851</v>
          </cell>
          <cell r="K52">
            <v>14496</v>
          </cell>
        </row>
        <row r="53">
          <cell r="A53" t="str">
            <v>Ellesmere Port and Neston</v>
          </cell>
          <cell r="B53">
            <v>64316</v>
          </cell>
          <cell r="C53">
            <v>37956</v>
          </cell>
          <cell r="D53">
            <v>35070</v>
          </cell>
          <cell r="E53">
            <v>2886</v>
          </cell>
          <cell r="F53">
            <v>26360</v>
          </cell>
          <cell r="G53">
            <v>49728</v>
          </cell>
          <cell r="H53">
            <v>36495</v>
          </cell>
          <cell r="I53">
            <v>33609</v>
          </cell>
          <cell r="J53">
            <v>2886</v>
          </cell>
          <cell r="K53">
            <v>13233</v>
          </cell>
        </row>
        <row r="54">
          <cell r="A54" t="str">
            <v>Macclesfield</v>
          </cell>
          <cell r="B54">
            <v>125249</v>
          </cell>
          <cell r="C54">
            <v>75558</v>
          </cell>
          <cell r="D54">
            <v>72141</v>
          </cell>
          <cell r="E54">
            <v>3417</v>
          </cell>
          <cell r="F54">
            <v>49691</v>
          </cell>
          <cell r="G54">
            <v>91173</v>
          </cell>
          <cell r="H54">
            <v>73185</v>
          </cell>
          <cell r="I54">
            <v>70024</v>
          </cell>
          <cell r="J54">
            <v>3161</v>
          </cell>
          <cell r="K54">
            <v>17988</v>
          </cell>
        </row>
        <row r="55">
          <cell r="A55" t="str">
            <v>Vale Royal</v>
          </cell>
          <cell r="B55">
            <v>93964</v>
          </cell>
          <cell r="C55">
            <v>59464</v>
          </cell>
          <cell r="D55">
            <v>56772</v>
          </cell>
          <cell r="E55">
            <v>2692</v>
          </cell>
          <cell r="F55">
            <v>34500</v>
          </cell>
          <cell r="G55">
            <v>74646</v>
          </cell>
          <cell r="H55">
            <v>59196</v>
          </cell>
          <cell r="I55">
            <v>56504</v>
          </cell>
          <cell r="J55">
            <v>2692</v>
          </cell>
          <cell r="K55">
            <v>15450</v>
          </cell>
        </row>
        <row r="57">
          <cell r="A57" t="str">
            <v xml:space="preserve">Cumbria </v>
          </cell>
          <cell r="B57">
            <v>397273</v>
          </cell>
          <cell r="C57">
            <v>244301</v>
          </cell>
          <cell r="D57">
            <v>229893</v>
          </cell>
          <cell r="E57">
            <v>14408</v>
          </cell>
          <cell r="F57">
            <v>152972</v>
          </cell>
          <cell r="G57">
            <v>307023</v>
          </cell>
          <cell r="H57">
            <v>237283</v>
          </cell>
          <cell r="I57">
            <v>222875</v>
          </cell>
          <cell r="J57">
            <v>14408</v>
          </cell>
          <cell r="K57">
            <v>69740</v>
          </cell>
        </row>
        <row r="58">
          <cell r="A58" t="str">
            <v>Allerdale</v>
          </cell>
          <cell r="B58">
            <v>78835</v>
          </cell>
          <cell r="C58">
            <v>45427</v>
          </cell>
          <cell r="D58">
            <v>41622</v>
          </cell>
          <cell r="E58">
            <v>3805</v>
          </cell>
          <cell r="F58">
            <v>33408</v>
          </cell>
          <cell r="G58">
            <v>61423</v>
          </cell>
          <cell r="H58">
            <v>44751</v>
          </cell>
          <cell r="I58">
            <v>40946</v>
          </cell>
          <cell r="J58">
            <v>3805</v>
          </cell>
          <cell r="K58">
            <v>16672</v>
          </cell>
        </row>
        <row r="59">
          <cell r="A59" t="str">
            <v>Barrow-in-Furness</v>
          </cell>
          <cell r="B59">
            <v>55162</v>
          </cell>
          <cell r="C59">
            <v>30857</v>
          </cell>
          <cell r="D59">
            <v>28123</v>
          </cell>
          <cell r="E59">
            <v>2734</v>
          </cell>
          <cell r="F59">
            <v>24305</v>
          </cell>
          <cell r="G59">
            <v>42189</v>
          </cell>
          <cell r="H59">
            <v>30426</v>
          </cell>
          <cell r="I59">
            <v>27692</v>
          </cell>
          <cell r="J59">
            <v>2734</v>
          </cell>
          <cell r="K59">
            <v>11763</v>
          </cell>
        </row>
        <row r="60">
          <cell r="A60" t="str">
            <v>Carlisle</v>
          </cell>
          <cell r="B60">
            <v>80693</v>
          </cell>
          <cell r="C60">
            <v>56481</v>
          </cell>
          <cell r="D60">
            <v>53881</v>
          </cell>
          <cell r="E60">
            <v>2600</v>
          </cell>
          <cell r="F60">
            <v>24212</v>
          </cell>
          <cell r="G60">
            <v>67696</v>
          </cell>
          <cell r="H60">
            <v>56269</v>
          </cell>
          <cell r="I60">
            <v>53669</v>
          </cell>
          <cell r="J60">
            <v>2600</v>
          </cell>
          <cell r="K60">
            <v>11427</v>
          </cell>
        </row>
        <row r="61">
          <cell r="A61" t="str">
            <v>Copeland</v>
          </cell>
          <cell r="B61">
            <v>55032</v>
          </cell>
          <cell r="C61">
            <v>37021</v>
          </cell>
          <cell r="D61">
            <v>34195</v>
          </cell>
          <cell r="E61">
            <v>2826</v>
          </cell>
          <cell r="F61">
            <v>18011</v>
          </cell>
          <cell r="G61">
            <v>45743</v>
          </cell>
          <cell r="H61">
            <v>35824</v>
          </cell>
          <cell r="I61">
            <v>32998</v>
          </cell>
          <cell r="J61">
            <v>2826</v>
          </cell>
          <cell r="K61">
            <v>9919</v>
          </cell>
        </row>
        <row r="62">
          <cell r="A62" t="str">
            <v>Eden</v>
          </cell>
          <cell r="B62">
            <v>42751</v>
          </cell>
          <cell r="C62">
            <v>25484</v>
          </cell>
          <cell r="D62">
            <v>24317</v>
          </cell>
          <cell r="E62">
            <v>1167</v>
          </cell>
          <cell r="F62">
            <v>17267</v>
          </cell>
          <cell r="G62">
            <v>29399</v>
          </cell>
          <cell r="H62">
            <v>23723</v>
          </cell>
          <cell r="I62">
            <v>22556</v>
          </cell>
          <cell r="J62">
            <v>1167</v>
          </cell>
          <cell r="K62">
            <v>5676</v>
          </cell>
        </row>
        <row r="63">
          <cell r="A63" t="str">
            <v>South Lakeland</v>
          </cell>
          <cell r="B63">
            <v>84800</v>
          </cell>
          <cell r="C63">
            <v>49031</v>
          </cell>
          <cell r="D63">
            <v>47755</v>
          </cell>
          <cell r="E63">
            <v>1276</v>
          </cell>
          <cell r="F63">
            <v>35769</v>
          </cell>
          <cell r="G63">
            <v>60573</v>
          </cell>
          <cell r="H63">
            <v>46290</v>
          </cell>
          <cell r="I63">
            <v>45014</v>
          </cell>
          <cell r="J63">
            <v>1276</v>
          </cell>
          <cell r="K63">
            <v>14283</v>
          </cell>
        </row>
        <row r="65">
          <cell r="A65" t="str">
            <v>Greater Manchester (Met County)</v>
          </cell>
          <cell r="B65">
            <v>2005361</v>
          </cell>
          <cell r="C65">
            <v>1222948</v>
          </cell>
          <cell r="D65">
            <v>1148951</v>
          </cell>
          <cell r="E65">
            <v>73997</v>
          </cell>
          <cell r="F65">
            <v>782413</v>
          </cell>
          <cell r="G65">
            <v>1599160</v>
          </cell>
          <cell r="H65">
            <v>1200100</v>
          </cell>
          <cell r="I65">
            <v>1126103</v>
          </cell>
          <cell r="J65">
            <v>73997</v>
          </cell>
          <cell r="K65">
            <v>399060</v>
          </cell>
        </row>
        <row r="66">
          <cell r="A66" t="str">
            <v>Bolton</v>
          </cell>
          <cell r="B66">
            <v>203890</v>
          </cell>
          <cell r="C66">
            <v>126029</v>
          </cell>
          <cell r="D66">
            <v>120003</v>
          </cell>
          <cell r="E66">
            <v>6026</v>
          </cell>
          <cell r="F66">
            <v>77861</v>
          </cell>
          <cell r="G66">
            <v>160137</v>
          </cell>
          <cell r="H66">
            <v>122526</v>
          </cell>
          <cell r="I66">
            <v>116500</v>
          </cell>
          <cell r="J66">
            <v>6026</v>
          </cell>
          <cell r="K66">
            <v>37611</v>
          </cell>
        </row>
        <row r="67">
          <cell r="A67" t="str">
            <v>Bury</v>
          </cell>
          <cell r="B67">
            <v>138434</v>
          </cell>
          <cell r="C67">
            <v>96307</v>
          </cell>
          <cell r="D67">
            <v>93053</v>
          </cell>
          <cell r="E67">
            <v>3254</v>
          </cell>
          <cell r="F67">
            <v>42127</v>
          </cell>
          <cell r="G67">
            <v>115408</v>
          </cell>
          <cell r="H67">
            <v>94888</v>
          </cell>
          <cell r="I67">
            <v>91634</v>
          </cell>
          <cell r="J67">
            <v>3254</v>
          </cell>
          <cell r="K67">
            <v>20520</v>
          </cell>
        </row>
        <row r="68">
          <cell r="A68" t="str">
            <v>Manchester</v>
          </cell>
          <cell r="B68">
            <v>334282</v>
          </cell>
          <cell r="C68">
            <v>168013</v>
          </cell>
          <cell r="D68">
            <v>149285</v>
          </cell>
          <cell r="E68">
            <v>18728</v>
          </cell>
          <cell r="F68">
            <v>166269</v>
          </cell>
          <cell r="G68">
            <v>259339</v>
          </cell>
          <cell r="H68">
            <v>164691</v>
          </cell>
          <cell r="I68">
            <v>145963</v>
          </cell>
          <cell r="J68">
            <v>18728</v>
          </cell>
          <cell r="K68">
            <v>94648</v>
          </cell>
        </row>
        <row r="69">
          <cell r="A69" t="str">
            <v xml:space="preserve">Oldham </v>
          </cell>
          <cell r="B69">
            <v>165256</v>
          </cell>
          <cell r="C69">
            <v>105647</v>
          </cell>
          <cell r="D69">
            <v>98536</v>
          </cell>
          <cell r="E69">
            <v>7111</v>
          </cell>
          <cell r="F69">
            <v>59609</v>
          </cell>
          <cell r="G69">
            <v>134643</v>
          </cell>
          <cell r="H69">
            <v>104252</v>
          </cell>
          <cell r="I69">
            <v>97141</v>
          </cell>
          <cell r="J69">
            <v>7111</v>
          </cell>
          <cell r="K69">
            <v>30391</v>
          </cell>
        </row>
        <row r="70">
          <cell r="A70" t="str">
            <v>Rochdale</v>
          </cell>
          <cell r="B70">
            <v>164725</v>
          </cell>
          <cell r="C70">
            <v>98201</v>
          </cell>
          <cell r="D70">
            <v>92282</v>
          </cell>
          <cell r="E70">
            <v>5919</v>
          </cell>
          <cell r="F70">
            <v>66524</v>
          </cell>
          <cell r="G70">
            <v>129096</v>
          </cell>
          <cell r="H70">
            <v>97164</v>
          </cell>
          <cell r="I70">
            <v>91245</v>
          </cell>
          <cell r="J70">
            <v>5919</v>
          </cell>
          <cell r="K70">
            <v>31932</v>
          </cell>
        </row>
        <row r="71">
          <cell r="A71" t="str">
            <v>Salford</v>
          </cell>
          <cell r="B71">
            <v>166286</v>
          </cell>
          <cell r="C71">
            <v>94990</v>
          </cell>
          <cell r="D71">
            <v>90411</v>
          </cell>
          <cell r="E71">
            <v>4579</v>
          </cell>
          <cell r="F71">
            <v>71296</v>
          </cell>
          <cell r="G71">
            <v>131822</v>
          </cell>
          <cell r="H71">
            <v>93774</v>
          </cell>
          <cell r="I71">
            <v>89195</v>
          </cell>
          <cell r="J71">
            <v>4579</v>
          </cell>
          <cell r="K71">
            <v>38048</v>
          </cell>
        </row>
        <row r="72">
          <cell r="A72" t="str">
            <v>Stockport</v>
          </cell>
          <cell r="B72">
            <v>229387</v>
          </cell>
          <cell r="C72">
            <v>156324</v>
          </cell>
          <cell r="D72">
            <v>148830</v>
          </cell>
          <cell r="E72">
            <v>7494</v>
          </cell>
          <cell r="F72">
            <v>73063</v>
          </cell>
          <cell r="G72">
            <v>184017</v>
          </cell>
          <cell r="H72">
            <v>153647</v>
          </cell>
          <cell r="I72">
            <v>146153</v>
          </cell>
          <cell r="J72">
            <v>7494</v>
          </cell>
          <cell r="K72">
            <v>30370</v>
          </cell>
        </row>
        <row r="73">
          <cell r="A73" t="str">
            <v>Tameside</v>
          </cell>
          <cell r="B73">
            <v>183972</v>
          </cell>
          <cell r="C73">
            <v>120888</v>
          </cell>
          <cell r="D73">
            <v>113057</v>
          </cell>
          <cell r="E73">
            <v>7831</v>
          </cell>
          <cell r="F73">
            <v>63084</v>
          </cell>
          <cell r="G73">
            <v>150125</v>
          </cell>
          <cell r="H73">
            <v>118915</v>
          </cell>
          <cell r="I73">
            <v>111084</v>
          </cell>
          <cell r="J73">
            <v>7831</v>
          </cell>
          <cell r="K73">
            <v>31210</v>
          </cell>
        </row>
        <row r="74">
          <cell r="A74" t="str">
            <v>Trafford</v>
          </cell>
          <cell r="B74">
            <v>172686</v>
          </cell>
          <cell r="C74">
            <v>105003</v>
          </cell>
          <cell r="D74">
            <v>99455</v>
          </cell>
          <cell r="E74">
            <v>5548</v>
          </cell>
          <cell r="F74">
            <v>67683</v>
          </cell>
          <cell r="G74">
            <v>133150</v>
          </cell>
          <cell r="H74">
            <v>100614</v>
          </cell>
          <cell r="I74">
            <v>95066</v>
          </cell>
          <cell r="J74">
            <v>5548</v>
          </cell>
          <cell r="K74">
            <v>32536</v>
          </cell>
        </row>
        <row r="75">
          <cell r="A75" t="str">
            <v>Wigan</v>
          </cell>
          <cell r="B75">
            <v>246443</v>
          </cell>
          <cell r="C75">
            <v>151546</v>
          </cell>
          <cell r="D75">
            <v>144039</v>
          </cell>
          <cell r="E75">
            <v>7507</v>
          </cell>
          <cell r="F75">
            <v>94897</v>
          </cell>
          <cell r="G75">
            <v>201423</v>
          </cell>
          <cell r="H75">
            <v>149629</v>
          </cell>
          <cell r="I75">
            <v>142122</v>
          </cell>
          <cell r="J75">
            <v>7507</v>
          </cell>
          <cell r="K75">
            <v>51794</v>
          </cell>
        </row>
        <row r="77">
          <cell r="A77" t="str">
            <v>Lancashire</v>
          </cell>
          <cell r="B77">
            <v>867601</v>
          </cell>
          <cell r="C77">
            <v>535164</v>
          </cell>
          <cell r="D77">
            <v>512599</v>
          </cell>
          <cell r="E77">
            <v>22565</v>
          </cell>
          <cell r="F77">
            <v>332437</v>
          </cell>
          <cell r="G77">
            <v>660420</v>
          </cell>
          <cell r="H77">
            <v>522549</v>
          </cell>
          <cell r="I77">
            <v>500232</v>
          </cell>
          <cell r="J77">
            <v>22317</v>
          </cell>
          <cell r="K77">
            <v>137871</v>
          </cell>
        </row>
        <row r="78">
          <cell r="A78" t="str">
            <v>Burnley</v>
          </cell>
          <cell r="B78">
            <v>68860</v>
          </cell>
          <cell r="C78">
            <v>37563</v>
          </cell>
          <cell r="D78">
            <v>35480</v>
          </cell>
          <cell r="E78">
            <v>2083</v>
          </cell>
          <cell r="F78">
            <v>31297</v>
          </cell>
          <cell r="G78">
            <v>51760</v>
          </cell>
          <cell r="H78">
            <v>37022</v>
          </cell>
          <cell r="I78">
            <v>34939</v>
          </cell>
          <cell r="J78">
            <v>2083</v>
          </cell>
          <cell r="K78">
            <v>14738</v>
          </cell>
        </row>
        <row r="79">
          <cell r="A79" t="str">
            <v>Chorley</v>
          </cell>
          <cell r="B79">
            <v>76686</v>
          </cell>
          <cell r="C79">
            <v>51166</v>
          </cell>
          <cell r="D79">
            <v>49549</v>
          </cell>
          <cell r="E79">
            <v>1617</v>
          </cell>
          <cell r="F79">
            <v>25520</v>
          </cell>
          <cell r="G79">
            <v>59486</v>
          </cell>
          <cell r="H79">
            <v>50430</v>
          </cell>
          <cell r="I79">
            <v>48813</v>
          </cell>
          <cell r="J79">
            <v>1617</v>
          </cell>
          <cell r="K79">
            <v>9056</v>
          </cell>
        </row>
        <row r="80">
          <cell r="A80" t="str">
            <v>Fylde</v>
          </cell>
          <cell r="B80">
            <v>57947</v>
          </cell>
          <cell r="C80">
            <v>33528</v>
          </cell>
          <cell r="D80">
            <v>32431</v>
          </cell>
          <cell r="E80">
            <v>1097</v>
          </cell>
          <cell r="F80">
            <v>24419</v>
          </cell>
          <cell r="G80">
            <v>38672</v>
          </cell>
          <cell r="H80">
            <v>31718</v>
          </cell>
          <cell r="I80">
            <v>30621</v>
          </cell>
          <cell r="J80">
            <v>1097</v>
          </cell>
          <cell r="K80">
            <v>6954</v>
          </cell>
        </row>
        <row r="81">
          <cell r="A81" t="str">
            <v>Hyndburn</v>
          </cell>
          <cell r="B81">
            <v>58508</v>
          </cell>
          <cell r="C81">
            <v>35757</v>
          </cell>
          <cell r="D81">
            <v>34471</v>
          </cell>
          <cell r="E81">
            <v>1286</v>
          </cell>
          <cell r="F81">
            <v>22751</v>
          </cell>
          <cell r="G81">
            <v>46723</v>
          </cell>
          <cell r="H81">
            <v>34876</v>
          </cell>
          <cell r="I81">
            <v>33590</v>
          </cell>
          <cell r="J81">
            <v>1286</v>
          </cell>
          <cell r="K81">
            <v>11847</v>
          </cell>
        </row>
        <row r="82">
          <cell r="A82" t="str">
            <v>Lancaster</v>
          </cell>
          <cell r="B82">
            <v>107935</v>
          </cell>
          <cell r="C82">
            <v>63745</v>
          </cell>
          <cell r="D82">
            <v>58724</v>
          </cell>
          <cell r="E82">
            <v>5021</v>
          </cell>
          <cell r="F82">
            <v>44190</v>
          </cell>
          <cell r="G82">
            <v>78226</v>
          </cell>
          <cell r="H82">
            <v>61732</v>
          </cell>
          <cell r="I82">
            <v>56711</v>
          </cell>
          <cell r="J82">
            <v>5021</v>
          </cell>
          <cell r="K82">
            <v>16494</v>
          </cell>
        </row>
        <row r="83">
          <cell r="A83" t="str">
            <v>Pendle</v>
          </cell>
          <cell r="B83">
            <v>58211</v>
          </cell>
          <cell r="C83">
            <v>37928</v>
          </cell>
          <cell r="D83">
            <v>36656</v>
          </cell>
          <cell r="E83">
            <v>1272</v>
          </cell>
          <cell r="F83">
            <v>20283</v>
          </cell>
          <cell r="G83">
            <v>49894</v>
          </cell>
          <cell r="H83">
            <v>37535</v>
          </cell>
          <cell r="I83">
            <v>36263</v>
          </cell>
          <cell r="J83">
            <v>1272</v>
          </cell>
          <cell r="K83">
            <v>12359</v>
          </cell>
        </row>
        <row r="84">
          <cell r="A84" t="str">
            <v>Preston</v>
          </cell>
          <cell r="B84">
            <v>103231</v>
          </cell>
          <cell r="C84">
            <v>59659</v>
          </cell>
          <cell r="D84">
            <v>56581</v>
          </cell>
          <cell r="E84">
            <v>3078</v>
          </cell>
          <cell r="F84">
            <v>43572</v>
          </cell>
          <cell r="G84">
            <v>78968</v>
          </cell>
          <cell r="H84">
            <v>58591</v>
          </cell>
          <cell r="I84">
            <v>55513</v>
          </cell>
          <cell r="J84">
            <v>3078</v>
          </cell>
          <cell r="K84">
            <v>20377</v>
          </cell>
        </row>
        <row r="85">
          <cell r="A85" t="str">
            <v>Ribble Valley</v>
          </cell>
          <cell r="B85">
            <v>39373</v>
          </cell>
          <cell r="C85">
            <v>25361</v>
          </cell>
          <cell r="D85">
            <v>24286</v>
          </cell>
          <cell r="E85">
            <v>1075</v>
          </cell>
          <cell r="F85">
            <v>14012</v>
          </cell>
          <cell r="G85">
            <v>30000</v>
          </cell>
          <cell r="H85">
            <v>24392</v>
          </cell>
          <cell r="I85">
            <v>23565</v>
          </cell>
          <cell r="J85">
            <v>827</v>
          </cell>
          <cell r="K85">
            <v>5608</v>
          </cell>
        </row>
        <row r="86">
          <cell r="A86" t="str">
            <v>Rossendale</v>
          </cell>
          <cell r="B86">
            <v>50800</v>
          </cell>
          <cell r="C86">
            <v>36175</v>
          </cell>
          <cell r="D86">
            <v>34930</v>
          </cell>
          <cell r="E86">
            <v>1245</v>
          </cell>
          <cell r="F86">
            <v>14625</v>
          </cell>
          <cell r="G86">
            <v>41262</v>
          </cell>
          <cell r="H86">
            <v>35946</v>
          </cell>
          <cell r="I86">
            <v>34701</v>
          </cell>
          <cell r="J86">
            <v>1245</v>
          </cell>
          <cell r="K86">
            <v>5316</v>
          </cell>
        </row>
        <row r="87">
          <cell r="A87" t="str">
            <v>South Ribble</v>
          </cell>
          <cell r="B87">
            <v>77971</v>
          </cell>
          <cell r="C87">
            <v>54153</v>
          </cell>
          <cell r="D87">
            <v>52010</v>
          </cell>
          <cell r="E87">
            <v>2143</v>
          </cell>
          <cell r="F87">
            <v>23818</v>
          </cell>
          <cell r="G87">
            <v>60919</v>
          </cell>
          <cell r="H87">
            <v>53504</v>
          </cell>
          <cell r="I87">
            <v>51361</v>
          </cell>
          <cell r="J87">
            <v>2143</v>
          </cell>
          <cell r="K87">
            <v>7415</v>
          </cell>
        </row>
        <row r="88">
          <cell r="A88" t="str">
            <v>West Lancashire</v>
          </cell>
          <cell r="B88">
            <v>88413</v>
          </cell>
          <cell r="C88">
            <v>54397</v>
          </cell>
          <cell r="D88">
            <v>52219</v>
          </cell>
          <cell r="E88">
            <v>2178</v>
          </cell>
          <cell r="F88">
            <v>34016</v>
          </cell>
          <cell r="G88">
            <v>68433</v>
          </cell>
          <cell r="H88">
            <v>52881</v>
          </cell>
          <cell r="I88">
            <v>50703</v>
          </cell>
          <cell r="J88">
            <v>2178</v>
          </cell>
          <cell r="K88">
            <v>15552</v>
          </cell>
        </row>
        <row r="89">
          <cell r="A89" t="str">
            <v>Wyre</v>
          </cell>
          <cell r="B89">
            <v>79666</v>
          </cell>
          <cell r="C89">
            <v>45732</v>
          </cell>
          <cell r="D89">
            <v>45262</v>
          </cell>
          <cell r="E89">
            <v>470</v>
          </cell>
          <cell r="F89">
            <v>33934</v>
          </cell>
          <cell r="G89">
            <v>56077</v>
          </cell>
          <cell r="H89">
            <v>43922</v>
          </cell>
          <cell r="I89">
            <v>43452</v>
          </cell>
          <cell r="J89">
            <v>470</v>
          </cell>
          <cell r="K89">
            <v>12155</v>
          </cell>
        </row>
        <row r="91">
          <cell r="A91" t="str">
            <v>Merseyside (Met County)</v>
          </cell>
          <cell r="B91">
            <v>1085217</v>
          </cell>
          <cell r="C91">
            <v>591105</v>
          </cell>
          <cell r="D91">
            <v>527348</v>
          </cell>
          <cell r="E91">
            <v>63757</v>
          </cell>
          <cell r="F91">
            <v>494112</v>
          </cell>
          <cell r="G91">
            <v>823159</v>
          </cell>
          <cell r="H91">
            <v>575990</v>
          </cell>
          <cell r="I91">
            <v>512470</v>
          </cell>
          <cell r="J91">
            <v>63520</v>
          </cell>
          <cell r="K91">
            <v>247169</v>
          </cell>
        </row>
        <row r="92">
          <cell r="A92" t="str">
            <v xml:space="preserve">Knowsley </v>
          </cell>
          <cell r="B92">
            <v>112951</v>
          </cell>
          <cell r="C92">
            <v>58039</v>
          </cell>
          <cell r="D92">
            <v>47436</v>
          </cell>
          <cell r="E92">
            <v>10603</v>
          </cell>
          <cell r="F92">
            <v>54912</v>
          </cell>
          <cell r="G92">
            <v>88342</v>
          </cell>
          <cell r="H92">
            <v>57306</v>
          </cell>
          <cell r="I92">
            <v>46703</v>
          </cell>
          <cell r="J92">
            <v>10603</v>
          </cell>
          <cell r="K92">
            <v>31036</v>
          </cell>
        </row>
        <row r="93">
          <cell r="A93" t="str">
            <v>Liverpool</v>
          </cell>
          <cell r="B93">
            <v>351057</v>
          </cell>
          <cell r="C93">
            <v>184986</v>
          </cell>
          <cell r="D93">
            <v>159981</v>
          </cell>
          <cell r="E93">
            <v>25005</v>
          </cell>
          <cell r="F93">
            <v>166071</v>
          </cell>
          <cell r="G93">
            <v>275891</v>
          </cell>
          <cell r="H93">
            <v>180576</v>
          </cell>
          <cell r="I93">
            <v>155571</v>
          </cell>
          <cell r="J93">
            <v>25005</v>
          </cell>
          <cell r="K93">
            <v>95315</v>
          </cell>
        </row>
        <row r="94">
          <cell r="A94" t="str">
            <v>St. Helens</v>
          </cell>
          <cell r="B94">
            <v>140026</v>
          </cell>
          <cell r="C94">
            <v>84162</v>
          </cell>
          <cell r="D94">
            <v>77622</v>
          </cell>
          <cell r="E94">
            <v>6540</v>
          </cell>
          <cell r="F94">
            <v>55864</v>
          </cell>
          <cell r="G94">
            <v>108215</v>
          </cell>
          <cell r="H94">
            <v>82677</v>
          </cell>
          <cell r="I94">
            <v>76137</v>
          </cell>
          <cell r="J94">
            <v>6540</v>
          </cell>
          <cell r="K94">
            <v>25538</v>
          </cell>
        </row>
        <row r="95">
          <cell r="A95" t="str">
            <v>Sefton</v>
          </cell>
          <cell r="B95">
            <v>223918</v>
          </cell>
          <cell r="C95">
            <v>125553</v>
          </cell>
          <cell r="D95">
            <v>116069</v>
          </cell>
          <cell r="E95">
            <v>9484</v>
          </cell>
          <cell r="F95">
            <v>98365</v>
          </cell>
          <cell r="G95">
            <v>164154</v>
          </cell>
          <cell r="H95">
            <v>122309</v>
          </cell>
          <cell r="I95">
            <v>112825</v>
          </cell>
          <cell r="J95">
            <v>9484</v>
          </cell>
          <cell r="K95">
            <v>41845</v>
          </cell>
        </row>
        <row r="96">
          <cell r="A96" t="str">
            <v>Wirral</v>
          </cell>
          <cell r="B96">
            <v>257265</v>
          </cell>
          <cell r="C96">
            <v>138365</v>
          </cell>
          <cell r="D96">
            <v>126240</v>
          </cell>
          <cell r="E96">
            <v>12125</v>
          </cell>
          <cell r="F96">
            <v>118900</v>
          </cell>
          <cell r="G96">
            <v>186557</v>
          </cell>
          <cell r="H96">
            <v>133122</v>
          </cell>
          <cell r="I96">
            <v>121234</v>
          </cell>
          <cell r="J96">
            <v>11888</v>
          </cell>
          <cell r="K96">
            <v>53435</v>
          </cell>
        </row>
        <row r="98">
          <cell r="A98" t="str">
            <v>YORKSHIRE AND THE HUMBER</v>
          </cell>
          <cell r="B98">
            <v>3943062</v>
          </cell>
          <cell r="C98">
            <v>2452954</v>
          </cell>
          <cell r="D98">
            <v>2283070</v>
          </cell>
          <cell r="E98">
            <v>169884</v>
          </cell>
          <cell r="F98">
            <v>1490108</v>
          </cell>
          <cell r="G98">
            <v>3061295</v>
          </cell>
          <cell r="H98">
            <v>2398763</v>
          </cell>
          <cell r="I98">
            <v>2230329</v>
          </cell>
          <cell r="J98">
            <v>168434</v>
          </cell>
          <cell r="K98">
            <v>662532</v>
          </cell>
        </row>
        <row r="100">
          <cell r="A100" t="str">
            <v>East Riding of Yorkshire UA</v>
          </cell>
          <cell r="B100">
            <v>246649</v>
          </cell>
          <cell r="C100">
            <v>151486</v>
          </cell>
          <cell r="D100">
            <v>143884</v>
          </cell>
          <cell r="E100">
            <v>7602</v>
          </cell>
          <cell r="F100">
            <v>95163</v>
          </cell>
          <cell r="G100">
            <v>182825</v>
          </cell>
          <cell r="H100">
            <v>146155</v>
          </cell>
          <cell r="I100">
            <v>138813</v>
          </cell>
          <cell r="J100">
            <v>7342</v>
          </cell>
          <cell r="K100">
            <v>36670</v>
          </cell>
        </row>
        <row r="101">
          <cell r="A101" t="str">
            <v>Kingston upon Hull, City of UA</v>
          </cell>
          <cell r="B101">
            <v>197994</v>
          </cell>
          <cell r="C101">
            <v>117237</v>
          </cell>
          <cell r="D101">
            <v>101346</v>
          </cell>
          <cell r="E101">
            <v>15891</v>
          </cell>
          <cell r="F101">
            <v>80757</v>
          </cell>
          <cell r="G101">
            <v>153760</v>
          </cell>
          <cell r="H101">
            <v>115103</v>
          </cell>
          <cell r="I101">
            <v>99212</v>
          </cell>
          <cell r="J101">
            <v>15891</v>
          </cell>
          <cell r="K101">
            <v>38657</v>
          </cell>
        </row>
        <row r="102">
          <cell r="A102" t="str">
            <v>North East Lincolnshire UA</v>
          </cell>
          <cell r="B102">
            <v>116508</v>
          </cell>
          <cell r="C102">
            <v>68623</v>
          </cell>
          <cell r="D102">
            <v>61845</v>
          </cell>
          <cell r="E102">
            <v>6778</v>
          </cell>
          <cell r="F102">
            <v>47885</v>
          </cell>
          <cell r="G102">
            <v>91411</v>
          </cell>
          <cell r="H102">
            <v>67185</v>
          </cell>
          <cell r="I102">
            <v>60636</v>
          </cell>
          <cell r="J102">
            <v>6549</v>
          </cell>
          <cell r="K102">
            <v>24226</v>
          </cell>
        </row>
        <row r="103">
          <cell r="A103" t="str">
            <v>North Lincolnshire UA</v>
          </cell>
          <cell r="B103">
            <v>120833</v>
          </cell>
          <cell r="C103">
            <v>78219</v>
          </cell>
          <cell r="D103">
            <v>71233</v>
          </cell>
          <cell r="E103">
            <v>6986</v>
          </cell>
          <cell r="F103">
            <v>42614</v>
          </cell>
          <cell r="G103">
            <v>97424</v>
          </cell>
          <cell r="H103">
            <v>77745</v>
          </cell>
          <cell r="I103">
            <v>70759</v>
          </cell>
          <cell r="J103">
            <v>6986</v>
          </cell>
          <cell r="K103">
            <v>19679</v>
          </cell>
        </row>
        <row r="104">
          <cell r="A104" t="str">
            <v>York UA</v>
          </cell>
          <cell r="B104">
            <v>143994</v>
          </cell>
          <cell r="C104">
            <v>88917</v>
          </cell>
          <cell r="D104">
            <v>83782</v>
          </cell>
          <cell r="E104">
            <v>5135</v>
          </cell>
          <cell r="F104">
            <v>55077</v>
          </cell>
          <cell r="G104">
            <v>106439</v>
          </cell>
          <cell r="H104">
            <v>86553</v>
          </cell>
          <cell r="I104">
            <v>81418</v>
          </cell>
          <cell r="J104">
            <v>5135</v>
          </cell>
          <cell r="K104">
            <v>19886</v>
          </cell>
        </row>
        <row r="106">
          <cell r="A106" t="str">
            <v>North Yorkshire</v>
          </cell>
          <cell r="B106">
            <v>447807</v>
          </cell>
          <cell r="C106">
            <v>288761</v>
          </cell>
          <cell r="D106">
            <v>281019</v>
          </cell>
          <cell r="E106">
            <v>7742</v>
          </cell>
          <cell r="F106">
            <v>159046</v>
          </cell>
          <cell r="G106">
            <v>338017</v>
          </cell>
          <cell r="H106">
            <v>278176</v>
          </cell>
          <cell r="I106">
            <v>270434</v>
          </cell>
          <cell r="J106">
            <v>7742</v>
          </cell>
          <cell r="K106">
            <v>59841</v>
          </cell>
        </row>
        <row r="107">
          <cell r="A107" t="str">
            <v>Craven</v>
          </cell>
          <cell r="B107">
            <v>41278</v>
          </cell>
          <cell r="C107">
            <v>29056</v>
          </cell>
          <cell r="D107">
            <v>27921</v>
          </cell>
          <cell r="E107">
            <v>1135</v>
          </cell>
          <cell r="F107">
            <v>12222</v>
          </cell>
          <cell r="G107">
            <v>29990</v>
          </cell>
          <cell r="H107">
            <v>27598</v>
          </cell>
          <cell r="I107">
            <v>26463</v>
          </cell>
          <cell r="J107">
            <v>1135</v>
          </cell>
          <cell r="K107">
            <v>2392</v>
          </cell>
        </row>
        <row r="108">
          <cell r="A108" t="str">
            <v>Hambleton</v>
          </cell>
          <cell r="B108">
            <v>71084</v>
          </cell>
          <cell r="C108">
            <v>46113</v>
          </cell>
          <cell r="D108">
            <v>45084</v>
          </cell>
          <cell r="E108">
            <v>1029</v>
          </cell>
          <cell r="F108">
            <v>24971</v>
          </cell>
          <cell r="G108">
            <v>54064</v>
          </cell>
          <cell r="H108">
            <v>44559</v>
          </cell>
          <cell r="I108">
            <v>43530</v>
          </cell>
          <cell r="J108">
            <v>1029</v>
          </cell>
          <cell r="K108">
            <v>9505</v>
          </cell>
        </row>
        <row r="109">
          <cell r="A109" t="str">
            <v>Harrogate</v>
          </cell>
          <cell r="B109">
            <v>114858</v>
          </cell>
          <cell r="C109">
            <v>79762</v>
          </cell>
          <cell r="D109">
            <v>77739</v>
          </cell>
          <cell r="E109">
            <v>2023</v>
          </cell>
          <cell r="F109">
            <v>35096</v>
          </cell>
          <cell r="G109">
            <v>89500</v>
          </cell>
          <cell r="H109">
            <v>75082</v>
          </cell>
          <cell r="I109">
            <v>73059</v>
          </cell>
          <cell r="J109">
            <v>2023</v>
          </cell>
          <cell r="K109">
            <v>14418</v>
          </cell>
        </row>
        <row r="110">
          <cell r="A110" t="str">
            <v>Richmondshire</v>
          </cell>
          <cell r="B110">
            <v>37673</v>
          </cell>
          <cell r="C110">
            <v>26266</v>
          </cell>
          <cell r="D110">
            <v>25991</v>
          </cell>
          <cell r="E110">
            <v>275</v>
          </cell>
          <cell r="F110">
            <v>11407</v>
          </cell>
          <cell r="G110">
            <v>30770</v>
          </cell>
          <cell r="H110">
            <v>25700</v>
          </cell>
          <cell r="I110">
            <v>25425</v>
          </cell>
          <cell r="J110">
            <v>275</v>
          </cell>
          <cell r="K110">
            <v>5070</v>
          </cell>
        </row>
        <row r="111">
          <cell r="A111" t="str">
            <v>Ryedale</v>
          </cell>
          <cell r="B111">
            <v>39399</v>
          </cell>
          <cell r="C111">
            <v>22509</v>
          </cell>
          <cell r="D111">
            <v>22236</v>
          </cell>
          <cell r="E111">
            <v>273</v>
          </cell>
          <cell r="F111">
            <v>16890</v>
          </cell>
          <cell r="G111">
            <v>25834</v>
          </cell>
          <cell r="H111">
            <v>21712</v>
          </cell>
          <cell r="I111">
            <v>21439</v>
          </cell>
          <cell r="J111">
            <v>273</v>
          </cell>
          <cell r="K111">
            <v>4122</v>
          </cell>
        </row>
        <row r="112">
          <cell r="A112" t="str">
            <v>Scarborough</v>
          </cell>
          <cell r="B112">
            <v>84394</v>
          </cell>
          <cell r="C112">
            <v>48305</v>
          </cell>
          <cell r="D112">
            <v>46269</v>
          </cell>
          <cell r="E112">
            <v>2036</v>
          </cell>
          <cell r="F112">
            <v>36089</v>
          </cell>
          <cell r="G112">
            <v>62360</v>
          </cell>
          <cell r="H112">
            <v>47010</v>
          </cell>
          <cell r="I112">
            <v>44974</v>
          </cell>
          <cell r="J112">
            <v>2036</v>
          </cell>
          <cell r="K112">
            <v>15350</v>
          </cell>
        </row>
        <row r="113">
          <cell r="A113" t="str">
            <v>Selby</v>
          </cell>
          <cell r="B113">
            <v>59121</v>
          </cell>
          <cell r="C113">
            <v>36750</v>
          </cell>
          <cell r="D113">
            <v>35779</v>
          </cell>
          <cell r="E113">
            <v>971</v>
          </cell>
          <cell r="F113">
            <v>22371</v>
          </cell>
          <cell r="G113">
            <v>45499</v>
          </cell>
          <cell r="H113">
            <v>36515</v>
          </cell>
          <cell r="I113">
            <v>35544</v>
          </cell>
          <cell r="J113">
            <v>971</v>
          </cell>
          <cell r="K113">
            <v>8984</v>
          </cell>
        </row>
        <row r="115">
          <cell r="A115" t="str">
            <v>South Yorkshire (Met County)</v>
          </cell>
          <cell r="B115">
            <v>1016151</v>
          </cell>
          <cell r="C115">
            <v>616886</v>
          </cell>
          <cell r="D115">
            <v>561386</v>
          </cell>
          <cell r="E115">
            <v>55500</v>
          </cell>
          <cell r="F115">
            <v>399265</v>
          </cell>
          <cell r="G115">
            <v>800247</v>
          </cell>
          <cell r="H115">
            <v>605927</v>
          </cell>
          <cell r="I115">
            <v>550893</v>
          </cell>
          <cell r="J115">
            <v>55034</v>
          </cell>
          <cell r="K115">
            <v>194320</v>
          </cell>
        </row>
        <row r="116">
          <cell r="A116" t="str">
            <v>Barnsley</v>
          </cell>
          <cell r="B116">
            <v>183231</v>
          </cell>
          <cell r="C116">
            <v>107015</v>
          </cell>
          <cell r="D116">
            <v>94973</v>
          </cell>
          <cell r="E116">
            <v>12042</v>
          </cell>
          <cell r="F116">
            <v>76216</v>
          </cell>
          <cell r="G116">
            <v>145575</v>
          </cell>
          <cell r="H116">
            <v>104496</v>
          </cell>
          <cell r="I116">
            <v>92454</v>
          </cell>
          <cell r="J116">
            <v>12042</v>
          </cell>
          <cell r="K116">
            <v>41079</v>
          </cell>
        </row>
        <row r="117">
          <cell r="A117" t="str">
            <v>Doncaster</v>
          </cell>
          <cell r="B117">
            <v>225449</v>
          </cell>
          <cell r="C117">
            <v>138656</v>
          </cell>
          <cell r="D117">
            <v>126878</v>
          </cell>
          <cell r="E117">
            <v>11778</v>
          </cell>
          <cell r="F117">
            <v>86793</v>
          </cell>
          <cell r="G117">
            <v>176890</v>
          </cell>
          <cell r="H117">
            <v>136458</v>
          </cell>
          <cell r="I117">
            <v>124930</v>
          </cell>
          <cell r="J117">
            <v>11528</v>
          </cell>
          <cell r="K117">
            <v>40432</v>
          </cell>
        </row>
        <row r="118">
          <cell r="A118" t="str">
            <v xml:space="preserve">Rotherham </v>
          </cell>
          <cell r="B118">
            <v>194818</v>
          </cell>
          <cell r="C118">
            <v>118976</v>
          </cell>
          <cell r="D118">
            <v>106572</v>
          </cell>
          <cell r="E118">
            <v>12404</v>
          </cell>
          <cell r="F118">
            <v>75842</v>
          </cell>
          <cell r="G118">
            <v>153067</v>
          </cell>
          <cell r="H118">
            <v>117601</v>
          </cell>
          <cell r="I118">
            <v>105197</v>
          </cell>
          <cell r="J118">
            <v>12404</v>
          </cell>
          <cell r="K118">
            <v>35466</v>
          </cell>
        </row>
        <row r="119">
          <cell r="A119" t="str">
            <v>Sheffield</v>
          </cell>
          <cell r="B119">
            <v>412653</v>
          </cell>
          <cell r="C119">
            <v>252239</v>
          </cell>
          <cell r="D119">
            <v>232963</v>
          </cell>
          <cell r="E119">
            <v>19276</v>
          </cell>
          <cell r="F119">
            <v>160414</v>
          </cell>
          <cell r="G119">
            <v>324715</v>
          </cell>
          <cell r="H119">
            <v>247372</v>
          </cell>
          <cell r="I119">
            <v>228312</v>
          </cell>
          <cell r="J119">
            <v>19060</v>
          </cell>
          <cell r="K119">
            <v>77343</v>
          </cell>
        </row>
        <row r="121">
          <cell r="A121" t="str">
            <v>West Yorkshire (Met County)</v>
          </cell>
          <cell r="B121">
            <v>1653126</v>
          </cell>
          <cell r="C121">
            <v>1042825</v>
          </cell>
          <cell r="D121">
            <v>978575</v>
          </cell>
          <cell r="E121">
            <v>64250</v>
          </cell>
          <cell r="F121">
            <v>610301</v>
          </cell>
          <cell r="G121">
            <v>1291172</v>
          </cell>
          <cell r="H121">
            <v>1021919</v>
          </cell>
          <cell r="I121">
            <v>958164</v>
          </cell>
          <cell r="J121">
            <v>63755</v>
          </cell>
          <cell r="K121">
            <v>269253</v>
          </cell>
        </row>
        <row r="122">
          <cell r="A122" t="str">
            <v xml:space="preserve">Bradford </v>
          </cell>
          <cell r="B122">
            <v>369859</v>
          </cell>
          <cell r="C122">
            <v>215886</v>
          </cell>
          <cell r="D122">
            <v>198604</v>
          </cell>
          <cell r="E122">
            <v>17282</v>
          </cell>
          <cell r="F122">
            <v>153973</v>
          </cell>
          <cell r="G122">
            <v>274976</v>
          </cell>
          <cell r="H122">
            <v>211101</v>
          </cell>
          <cell r="I122">
            <v>193819</v>
          </cell>
          <cell r="J122">
            <v>17282</v>
          </cell>
          <cell r="K122">
            <v>63875</v>
          </cell>
        </row>
        <row r="123">
          <cell r="A123" t="str">
            <v>Calderdale</v>
          </cell>
          <cell r="B123">
            <v>149044</v>
          </cell>
          <cell r="C123">
            <v>96740</v>
          </cell>
          <cell r="D123">
            <v>90884</v>
          </cell>
          <cell r="E123">
            <v>5856</v>
          </cell>
          <cell r="F123">
            <v>52304</v>
          </cell>
          <cell r="G123">
            <v>117940</v>
          </cell>
          <cell r="H123">
            <v>95223</v>
          </cell>
          <cell r="I123">
            <v>89367</v>
          </cell>
          <cell r="J123">
            <v>5856</v>
          </cell>
          <cell r="K123">
            <v>22717</v>
          </cell>
        </row>
        <row r="124">
          <cell r="A124" t="str">
            <v xml:space="preserve">Kirklees </v>
          </cell>
          <cell r="B124">
            <v>304362</v>
          </cell>
          <cell r="C124">
            <v>198374</v>
          </cell>
          <cell r="D124">
            <v>186236</v>
          </cell>
          <cell r="E124">
            <v>12138</v>
          </cell>
          <cell r="F124">
            <v>105988</v>
          </cell>
          <cell r="G124">
            <v>246356</v>
          </cell>
          <cell r="H124">
            <v>195736</v>
          </cell>
          <cell r="I124">
            <v>183835</v>
          </cell>
          <cell r="J124">
            <v>11901</v>
          </cell>
          <cell r="K124">
            <v>50620</v>
          </cell>
        </row>
        <row r="125">
          <cell r="A125" t="str">
            <v xml:space="preserve">Leeds </v>
          </cell>
          <cell r="B125">
            <v>575994</v>
          </cell>
          <cell r="C125">
            <v>375598</v>
          </cell>
          <cell r="D125">
            <v>354748</v>
          </cell>
          <cell r="E125">
            <v>20850</v>
          </cell>
          <cell r="F125">
            <v>200396</v>
          </cell>
          <cell r="G125">
            <v>449746</v>
          </cell>
          <cell r="H125">
            <v>365022</v>
          </cell>
          <cell r="I125">
            <v>344430</v>
          </cell>
          <cell r="J125">
            <v>20592</v>
          </cell>
          <cell r="K125">
            <v>84724</v>
          </cell>
        </row>
        <row r="126">
          <cell r="A126" t="str">
            <v>Wakefield</v>
          </cell>
          <cell r="B126">
            <v>253867</v>
          </cell>
          <cell r="C126">
            <v>156227</v>
          </cell>
          <cell r="D126">
            <v>148103</v>
          </cell>
          <cell r="E126">
            <v>8124</v>
          </cell>
          <cell r="F126">
            <v>97640</v>
          </cell>
          <cell r="G126">
            <v>202154</v>
          </cell>
          <cell r="H126">
            <v>154837</v>
          </cell>
          <cell r="I126">
            <v>146713</v>
          </cell>
          <cell r="J126">
            <v>8124</v>
          </cell>
          <cell r="K126">
            <v>47317</v>
          </cell>
        </row>
        <row r="128">
          <cell r="A128" t="str">
            <v>EAST MIDLANDS</v>
          </cell>
          <cell r="B128">
            <v>3278350</v>
          </cell>
          <cell r="C128">
            <v>2084514</v>
          </cell>
          <cell r="D128">
            <v>1977666</v>
          </cell>
          <cell r="E128">
            <v>106848</v>
          </cell>
          <cell r="F128">
            <v>1193836</v>
          </cell>
          <cell r="G128">
            <v>2545253</v>
          </cell>
          <cell r="H128">
            <v>2032116</v>
          </cell>
          <cell r="I128">
            <v>1925506</v>
          </cell>
          <cell r="J128">
            <v>106610</v>
          </cell>
          <cell r="K128">
            <v>513137</v>
          </cell>
        </row>
        <row r="130">
          <cell r="A130" t="str">
            <v xml:space="preserve">Derby UA </v>
          </cell>
          <cell r="B130">
            <v>186220</v>
          </cell>
          <cell r="C130">
            <v>111294</v>
          </cell>
          <cell r="D130">
            <v>103988</v>
          </cell>
          <cell r="E130">
            <v>7306</v>
          </cell>
          <cell r="F130">
            <v>74926</v>
          </cell>
          <cell r="G130">
            <v>140757</v>
          </cell>
          <cell r="H130">
            <v>109101</v>
          </cell>
          <cell r="I130">
            <v>101795</v>
          </cell>
          <cell r="J130">
            <v>7306</v>
          </cell>
          <cell r="K130">
            <v>31656</v>
          </cell>
        </row>
        <row r="131">
          <cell r="A131" t="str">
            <v>Leicester UA</v>
          </cell>
          <cell r="B131">
            <v>217828</v>
          </cell>
          <cell r="C131">
            <v>124371</v>
          </cell>
          <cell r="D131">
            <v>113879</v>
          </cell>
          <cell r="E131">
            <v>10492</v>
          </cell>
          <cell r="F131">
            <v>93457</v>
          </cell>
          <cell r="G131">
            <v>166659</v>
          </cell>
          <cell r="H131">
            <v>122487</v>
          </cell>
          <cell r="I131">
            <v>111995</v>
          </cell>
          <cell r="J131">
            <v>10492</v>
          </cell>
          <cell r="K131">
            <v>44172</v>
          </cell>
        </row>
        <row r="132">
          <cell r="A132" t="str">
            <v>Nottingham UA</v>
          </cell>
          <cell r="B132">
            <v>229311</v>
          </cell>
          <cell r="C132">
            <v>131832</v>
          </cell>
          <cell r="D132">
            <v>121630</v>
          </cell>
          <cell r="E132">
            <v>10202</v>
          </cell>
          <cell r="F132">
            <v>97479</v>
          </cell>
          <cell r="G132">
            <v>181054</v>
          </cell>
          <cell r="H132">
            <v>129105</v>
          </cell>
          <cell r="I132">
            <v>118903</v>
          </cell>
          <cell r="J132">
            <v>10202</v>
          </cell>
          <cell r="K132">
            <v>51949</v>
          </cell>
        </row>
        <row r="133">
          <cell r="A133" t="str">
            <v xml:space="preserve">Rutland UA </v>
          </cell>
          <cell r="B133">
            <v>26265</v>
          </cell>
          <cell r="C133">
            <v>14254</v>
          </cell>
          <cell r="D133">
            <v>13929</v>
          </cell>
          <cell r="E133">
            <v>325</v>
          </cell>
          <cell r="F133">
            <v>12011</v>
          </cell>
          <cell r="G133">
            <v>17484</v>
          </cell>
          <cell r="H133">
            <v>13641</v>
          </cell>
          <cell r="I133">
            <v>13316</v>
          </cell>
          <cell r="J133">
            <v>325</v>
          </cell>
          <cell r="K133">
            <v>3843</v>
          </cell>
        </row>
        <row r="135">
          <cell r="A135" t="str">
            <v>Derbyshire</v>
          </cell>
          <cell r="B135">
            <v>584351</v>
          </cell>
          <cell r="C135">
            <v>361166</v>
          </cell>
          <cell r="D135">
            <v>342944</v>
          </cell>
          <cell r="E135">
            <v>18222</v>
          </cell>
          <cell r="F135">
            <v>223185</v>
          </cell>
          <cell r="G135">
            <v>448184</v>
          </cell>
          <cell r="H135">
            <v>354132</v>
          </cell>
          <cell r="I135">
            <v>335910</v>
          </cell>
          <cell r="J135">
            <v>18222</v>
          </cell>
          <cell r="K135">
            <v>94052</v>
          </cell>
        </row>
        <row r="136">
          <cell r="A136" t="str">
            <v>Amber Valley</v>
          </cell>
          <cell r="B136">
            <v>91433</v>
          </cell>
          <cell r="C136">
            <v>55829</v>
          </cell>
          <cell r="D136">
            <v>53243</v>
          </cell>
          <cell r="E136">
            <v>2586</v>
          </cell>
          <cell r="F136">
            <v>35604</v>
          </cell>
          <cell r="G136">
            <v>68953</v>
          </cell>
          <cell r="H136">
            <v>54437</v>
          </cell>
          <cell r="I136">
            <v>51851</v>
          </cell>
          <cell r="J136">
            <v>2586</v>
          </cell>
          <cell r="K136">
            <v>14516</v>
          </cell>
        </row>
        <row r="137">
          <cell r="A137" t="str">
            <v>Bolsover</v>
          </cell>
          <cell r="B137">
            <v>53171</v>
          </cell>
          <cell r="C137">
            <v>30402</v>
          </cell>
          <cell r="D137">
            <v>28120</v>
          </cell>
          <cell r="E137">
            <v>2282</v>
          </cell>
          <cell r="F137">
            <v>22769</v>
          </cell>
          <cell r="G137">
            <v>39829</v>
          </cell>
          <cell r="H137">
            <v>30183</v>
          </cell>
          <cell r="I137">
            <v>27901</v>
          </cell>
          <cell r="J137">
            <v>2282</v>
          </cell>
          <cell r="K137">
            <v>9646</v>
          </cell>
        </row>
        <row r="138">
          <cell r="A138" t="str">
            <v>Chesterfield</v>
          </cell>
          <cell r="B138">
            <v>80801</v>
          </cell>
          <cell r="C138">
            <v>46633</v>
          </cell>
          <cell r="D138">
            <v>42585</v>
          </cell>
          <cell r="E138">
            <v>4048</v>
          </cell>
          <cell r="F138">
            <v>34168</v>
          </cell>
          <cell r="G138">
            <v>61432</v>
          </cell>
          <cell r="H138">
            <v>45508</v>
          </cell>
          <cell r="I138">
            <v>41460</v>
          </cell>
          <cell r="J138">
            <v>4048</v>
          </cell>
          <cell r="K138">
            <v>15924</v>
          </cell>
        </row>
        <row r="139">
          <cell r="A139" t="str">
            <v>Derbyshire Dales</v>
          </cell>
          <cell r="B139">
            <v>55767</v>
          </cell>
          <cell r="C139">
            <v>36333</v>
          </cell>
          <cell r="D139">
            <v>34718</v>
          </cell>
          <cell r="E139">
            <v>1615</v>
          </cell>
          <cell r="F139">
            <v>19434</v>
          </cell>
          <cell r="G139">
            <v>42644</v>
          </cell>
          <cell r="H139">
            <v>35353</v>
          </cell>
          <cell r="I139">
            <v>33738</v>
          </cell>
          <cell r="J139">
            <v>1615</v>
          </cell>
          <cell r="K139">
            <v>7291</v>
          </cell>
        </row>
        <row r="140">
          <cell r="A140" t="str">
            <v>Erewash</v>
          </cell>
          <cell r="B140">
            <v>85037</v>
          </cell>
          <cell r="C140">
            <v>54413</v>
          </cell>
          <cell r="D140">
            <v>53232</v>
          </cell>
          <cell r="E140">
            <v>1181</v>
          </cell>
          <cell r="F140">
            <v>30624</v>
          </cell>
          <cell r="G140">
            <v>64211</v>
          </cell>
          <cell r="H140">
            <v>53181</v>
          </cell>
          <cell r="I140">
            <v>52000</v>
          </cell>
          <cell r="J140">
            <v>1181</v>
          </cell>
          <cell r="K140">
            <v>11030</v>
          </cell>
        </row>
        <row r="141">
          <cell r="A141" t="str">
            <v>High Peak</v>
          </cell>
          <cell r="B141">
            <v>71438</v>
          </cell>
          <cell r="C141">
            <v>47611</v>
          </cell>
          <cell r="D141">
            <v>44666</v>
          </cell>
          <cell r="E141">
            <v>2945</v>
          </cell>
          <cell r="F141">
            <v>23827</v>
          </cell>
          <cell r="G141">
            <v>56637</v>
          </cell>
          <cell r="H141">
            <v>46267</v>
          </cell>
          <cell r="I141">
            <v>43322</v>
          </cell>
          <cell r="J141">
            <v>2945</v>
          </cell>
          <cell r="K141">
            <v>10370</v>
          </cell>
        </row>
        <row r="142">
          <cell r="A142" t="str">
            <v>North East Derbyshire</v>
          </cell>
          <cell r="B142">
            <v>80916</v>
          </cell>
          <cell r="C142">
            <v>50071</v>
          </cell>
          <cell r="D142">
            <v>48091</v>
          </cell>
          <cell r="E142">
            <v>1980</v>
          </cell>
          <cell r="F142">
            <v>30845</v>
          </cell>
          <cell r="G142">
            <v>62250</v>
          </cell>
          <cell r="H142">
            <v>49854</v>
          </cell>
          <cell r="I142">
            <v>47874</v>
          </cell>
          <cell r="J142">
            <v>1980</v>
          </cell>
          <cell r="K142">
            <v>12396</v>
          </cell>
        </row>
        <row r="143">
          <cell r="A143" t="str">
            <v>South Derbyshire</v>
          </cell>
          <cell r="B143">
            <v>65788</v>
          </cell>
          <cell r="C143">
            <v>39874</v>
          </cell>
          <cell r="D143">
            <v>38289</v>
          </cell>
          <cell r="E143">
            <v>1585</v>
          </cell>
          <cell r="F143">
            <v>25914</v>
          </cell>
          <cell r="G143">
            <v>52228</v>
          </cell>
          <cell r="H143">
            <v>39349</v>
          </cell>
          <cell r="I143">
            <v>37764</v>
          </cell>
          <cell r="J143">
            <v>1585</v>
          </cell>
          <cell r="K143">
            <v>12879</v>
          </cell>
        </row>
        <row r="145">
          <cell r="A145" t="str">
            <v>Leicestershire</v>
          </cell>
          <cell r="B145">
            <v>481731</v>
          </cell>
          <cell r="C145">
            <v>334408</v>
          </cell>
          <cell r="D145">
            <v>323220</v>
          </cell>
          <cell r="E145">
            <v>11188</v>
          </cell>
          <cell r="F145">
            <v>147323</v>
          </cell>
          <cell r="G145">
            <v>378181</v>
          </cell>
          <cell r="H145">
            <v>325007</v>
          </cell>
          <cell r="I145">
            <v>313819</v>
          </cell>
          <cell r="J145">
            <v>11188</v>
          </cell>
          <cell r="K145">
            <v>53174</v>
          </cell>
        </row>
        <row r="146">
          <cell r="A146" t="str">
            <v>Blaby</v>
          </cell>
          <cell r="B146">
            <v>70528</v>
          </cell>
          <cell r="C146">
            <v>48455</v>
          </cell>
          <cell r="D146">
            <v>46387</v>
          </cell>
          <cell r="E146">
            <v>2068</v>
          </cell>
          <cell r="F146">
            <v>22073</v>
          </cell>
          <cell r="G146">
            <v>54981</v>
          </cell>
          <cell r="H146">
            <v>46662</v>
          </cell>
          <cell r="I146">
            <v>44594</v>
          </cell>
          <cell r="J146">
            <v>2068</v>
          </cell>
          <cell r="K146">
            <v>8319</v>
          </cell>
        </row>
        <row r="147">
          <cell r="A147" t="str">
            <v>Charnwood</v>
          </cell>
          <cell r="B147">
            <v>122223</v>
          </cell>
          <cell r="C147">
            <v>84122</v>
          </cell>
          <cell r="D147">
            <v>81787</v>
          </cell>
          <cell r="E147">
            <v>2335</v>
          </cell>
          <cell r="F147">
            <v>38101</v>
          </cell>
          <cell r="G147">
            <v>98159</v>
          </cell>
          <cell r="H147">
            <v>82911</v>
          </cell>
          <cell r="I147">
            <v>80576</v>
          </cell>
          <cell r="J147">
            <v>2335</v>
          </cell>
          <cell r="K147">
            <v>15248</v>
          </cell>
        </row>
        <row r="148">
          <cell r="A148" t="str">
            <v>Harborough</v>
          </cell>
          <cell r="B148">
            <v>58024</v>
          </cell>
          <cell r="C148">
            <v>44771</v>
          </cell>
          <cell r="D148">
            <v>43986</v>
          </cell>
          <cell r="E148">
            <v>785</v>
          </cell>
          <cell r="F148">
            <v>13253</v>
          </cell>
          <cell r="G148">
            <v>47274</v>
          </cell>
          <cell r="H148">
            <v>42253</v>
          </cell>
          <cell r="I148">
            <v>41468</v>
          </cell>
          <cell r="J148">
            <v>785</v>
          </cell>
          <cell r="K148">
            <v>5021</v>
          </cell>
        </row>
        <row r="149">
          <cell r="A149" t="str">
            <v>Hinckley and Bosworth</v>
          </cell>
          <cell r="B149">
            <v>81363</v>
          </cell>
          <cell r="C149">
            <v>58977</v>
          </cell>
          <cell r="D149">
            <v>56110</v>
          </cell>
          <cell r="E149">
            <v>2867</v>
          </cell>
          <cell r="F149">
            <v>22386</v>
          </cell>
          <cell r="G149">
            <v>64658</v>
          </cell>
          <cell r="H149">
            <v>58354</v>
          </cell>
          <cell r="I149">
            <v>55487</v>
          </cell>
          <cell r="J149">
            <v>2867</v>
          </cell>
          <cell r="K149">
            <v>6304</v>
          </cell>
        </row>
        <row r="150">
          <cell r="A150" t="str">
            <v>Melton</v>
          </cell>
          <cell r="B150">
            <v>37334</v>
          </cell>
          <cell r="C150">
            <v>26429</v>
          </cell>
          <cell r="D150">
            <v>26146</v>
          </cell>
          <cell r="E150">
            <v>283</v>
          </cell>
          <cell r="F150">
            <v>10905</v>
          </cell>
          <cell r="G150">
            <v>29798</v>
          </cell>
          <cell r="H150">
            <v>25639</v>
          </cell>
          <cell r="I150">
            <v>25356</v>
          </cell>
          <cell r="J150">
            <v>283</v>
          </cell>
          <cell r="K150">
            <v>4159</v>
          </cell>
        </row>
        <row r="151">
          <cell r="A151" t="str">
            <v>North West Leicestershire</v>
          </cell>
          <cell r="B151">
            <v>69401</v>
          </cell>
          <cell r="C151">
            <v>44004</v>
          </cell>
          <cell r="D151">
            <v>41963</v>
          </cell>
          <cell r="E151">
            <v>2041</v>
          </cell>
          <cell r="F151">
            <v>25397</v>
          </cell>
          <cell r="G151">
            <v>52559</v>
          </cell>
          <cell r="H151">
            <v>42781</v>
          </cell>
          <cell r="I151">
            <v>40740</v>
          </cell>
          <cell r="J151">
            <v>2041</v>
          </cell>
          <cell r="K151">
            <v>9778</v>
          </cell>
        </row>
        <row r="152">
          <cell r="A152" t="str">
            <v>Oadby and Wigston</v>
          </cell>
          <cell r="B152">
            <v>42858</v>
          </cell>
          <cell r="C152">
            <v>27650</v>
          </cell>
          <cell r="D152">
            <v>26841</v>
          </cell>
          <cell r="E152">
            <v>809</v>
          </cell>
          <cell r="F152">
            <v>15208</v>
          </cell>
          <cell r="G152">
            <v>30752</v>
          </cell>
          <cell r="H152">
            <v>26407</v>
          </cell>
          <cell r="I152">
            <v>25598</v>
          </cell>
          <cell r="J152">
            <v>809</v>
          </cell>
          <cell r="K152">
            <v>4345</v>
          </cell>
        </row>
        <row r="154">
          <cell r="A154" t="str">
            <v xml:space="preserve">Lincolnshire </v>
          </cell>
          <cell r="B154">
            <v>490388</v>
          </cell>
          <cell r="C154">
            <v>307650</v>
          </cell>
          <cell r="D154">
            <v>293192</v>
          </cell>
          <cell r="E154">
            <v>14458</v>
          </cell>
          <cell r="F154">
            <v>182738</v>
          </cell>
          <cell r="G154">
            <v>376047</v>
          </cell>
          <cell r="H154">
            <v>296820</v>
          </cell>
          <cell r="I154">
            <v>282362</v>
          </cell>
          <cell r="J154">
            <v>14458</v>
          </cell>
          <cell r="K154">
            <v>79227</v>
          </cell>
        </row>
        <row r="155">
          <cell r="A155" t="str">
            <v>Boston</v>
          </cell>
          <cell r="B155">
            <v>46752</v>
          </cell>
          <cell r="C155">
            <v>27834</v>
          </cell>
          <cell r="D155">
            <v>26391</v>
          </cell>
          <cell r="E155">
            <v>1443</v>
          </cell>
          <cell r="F155">
            <v>18918</v>
          </cell>
          <cell r="G155">
            <v>34205</v>
          </cell>
          <cell r="H155">
            <v>26118</v>
          </cell>
          <cell r="I155">
            <v>24675</v>
          </cell>
          <cell r="J155">
            <v>1443</v>
          </cell>
          <cell r="K155">
            <v>8087</v>
          </cell>
        </row>
        <row r="156">
          <cell r="A156" t="str">
            <v>East Lindsey</v>
          </cell>
          <cell r="B156">
            <v>100556</v>
          </cell>
          <cell r="C156">
            <v>57715</v>
          </cell>
          <cell r="D156">
            <v>55500</v>
          </cell>
          <cell r="E156">
            <v>2215</v>
          </cell>
          <cell r="F156">
            <v>42841</v>
          </cell>
          <cell r="G156">
            <v>71417</v>
          </cell>
          <cell r="H156">
            <v>54561</v>
          </cell>
          <cell r="I156">
            <v>52346</v>
          </cell>
          <cell r="J156">
            <v>2215</v>
          </cell>
          <cell r="K156">
            <v>16856</v>
          </cell>
        </row>
        <row r="157">
          <cell r="A157" t="str">
            <v>Lincoln</v>
          </cell>
          <cell r="B157">
            <v>65938</v>
          </cell>
          <cell r="C157">
            <v>35955</v>
          </cell>
          <cell r="D157">
            <v>34741</v>
          </cell>
          <cell r="E157">
            <v>1214</v>
          </cell>
          <cell r="F157">
            <v>29983</v>
          </cell>
          <cell r="G157">
            <v>46735</v>
          </cell>
          <cell r="H157">
            <v>35143</v>
          </cell>
          <cell r="I157">
            <v>33929</v>
          </cell>
          <cell r="J157">
            <v>1214</v>
          </cell>
          <cell r="K157">
            <v>11592</v>
          </cell>
        </row>
        <row r="158">
          <cell r="A158" t="str">
            <v>North Kesteven</v>
          </cell>
          <cell r="B158">
            <v>67620</v>
          </cell>
          <cell r="C158">
            <v>47179</v>
          </cell>
          <cell r="D158">
            <v>45641</v>
          </cell>
          <cell r="E158">
            <v>1538</v>
          </cell>
          <cell r="F158">
            <v>20441</v>
          </cell>
          <cell r="G158">
            <v>56293</v>
          </cell>
          <cell r="H158">
            <v>46201</v>
          </cell>
          <cell r="I158">
            <v>44663</v>
          </cell>
          <cell r="J158">
            <v>1538</v>
          </cell>
          <cell r="K158">
            <v>10092</v>
          </cell>
        </row>
        <row r="159">
          <cell r="A159" t="str">
            <v>South Holland</v>
          </cell>
          <cell r="B159">
            <v>57313</v>
          </cell>
          <cell r="C159">
            <v>33540</v>
          </cell>
          <cell r="D159">
            <v>32478</v>
          </cell>
          <cell r="E159">
            <v>1062</v>
          </cell>
          <cell r="F159">
            <v>23773</v>
          </cell>
          <cell r="G159">
            <v>41691</v>
          </cell>
          <cell r="H159">
            <v>32730</v>
          </cell>
          <cell r="I159">
            <v>31668</v>
          </cell>
          <cell r="J159">
            <v>1062</v>
          </cell>
          <cell r="K159">
            <v>8961</v>
          </cell>
        </row>
        <row r="160">
          <cell r="A160" t="str">
            <v>South Kesteven</v>
          </cell>
          <cell r="B160">
            <v>93637</v>
          </cell>
          <cell r="C160">
            <v>66240</v>
          </cell>
          <cell r="D160">
            <v>61502</v>
          </cell>
          <cell r="E160">
            <v>4738</v>
          </cell>
          <cell r="F160">
            <v>27397</v>
          </cell>
          <cell r="G160">
            <v>76644</v>
          </cell>
          <cell r="H160">
            <v>63530</v>
          </cell>
          <cell r="I160">
            <v>58792</v>
          </cell>
          <cell r="J160">
            <v>4738</v>
          </cell>
          <cell r="K160">
            <v>13114</v>
          </cell>
        </row>
        <row r="161">
          <cell r="A161" t="str">
            <v>West Lindsey</v>
          </cell>
          <cell r="B161">
            <v>58572</v>
          </cell>
          <cell r="C161">
            <v>39187</v>
          </cell>
          <cell r="D161">
            <v>36939</v>
          </cell>
          <cell r="E161">
            <v>2248</v>
          </cell>
          <cell r="F161">
            <v>19385</v>
          </cell>
          <cell r="G161">
            <v>49062</v>
          </cell>
          <cell r="H161">
            <v>38537</v>
          </cell>
          <cell r="I161">
            <v>36289</v>
          </cell>
          <cell r="J161">
            <v>2248</v>
          </cell>
          <cell r="K161">
            <v>10525</v>
          </cell>
        </row>
        <row r="163">
          <cell r="A163" t="str">
            <v xml:space="preserve">Northamptonshire </v>
          </cell>
          <cell r="B163">
            <v>465721</v>
          </cell>
          <cell r="C163">
            <v>324721</v>
          </cell>
          <cell r="D163">
            <v>311647</v>
          </cell>
          <cell r="E163">
            <v>13074</v>
          </cell>
          <cell r="F163">
            <v>141000</v>
          </cell>
          <cell r="G163">
            <v>375109</v>
          </cell>
          <cell r="H163">
            <v>313509</v>
          </cell>
          <cell r="I163">
            <v>300673</v>
          </cell>
          <cell r="J163">
            <v>12836</v>
          </cell>
          <cell r="K163">
            <v>61600</v>
          </cell>
        </row>
        <row r="164">
          <cell r="A164" t="str">
            <v>Corby</v>
          </cell>
          <cell r="B164">
            <v>40056</v>
          </cell>
          <cell r="C164">
            <v>26058</v>
          </cell>
          <cell r="D164">
            <v>24751</v>
          </cell>
          <cell r="E164">
            <v>1307</v>
          </cell>
          <cell r="F164">
            <v>13998</v>
          </cell>
          <cell r="G164">
            <v>31455</v>
          </cell>
          <cell r="H164">
            <v>25341</v>
          </cell>
          <cell r="I164">
            <v>24034</v>
          </cell>
          <cell r="J164">
            <v>1307</v>
          </cell>
          <cell r="K164">
            <v>6114</v>
          </cell>
        </row>
        <row r="165">
          <cell r="A165" t="str">
            <v>Daventry</v>
          </cell>
          <cell r="B165">
            <v>50363</v>
          </cell>
          <cell r="C165">
            <v>37838</v>
          </cell>
          <cell r="D165">
            <v>36825</v>
          </cell>
          <cell r="E165">
            <v>1013</v>
          </cell>
          <cell r="F165">
            <v>12525</v>
          </cell>
          <cell r="G165">
            <v>43424</v>
          </cell>
          <cell r="H165">
            <v>36823</v>
          </cell>
          <cell r="I165">
            <v>35810</v>
          </cell>
          <cell r="J165">
            <v>1013</v>
          </cell>
          <cell r="K165">
            <v>6601</v>
          </cell>
        </row>
        <row r="166">
          <cell r="A166" t="str">
            <v>East Northamptonshire</v>
          </cell>
          <cell r="B166">
            <v>57423</v>
          </cell>
          <cell r="C166">
            <v>37735</v>
          </cell>
          <cell r="D166">
            <v>35871</v>
          </cell>
          <cell r="E166">
            <v>1864</v>
          </cell>
          <cell r="F166">
            <v>19688</v>
          </cell>
          <cell r="G166">
            <v>43426</v>
          </cell>
          <cell r="H166">
            <v>36044</v>
          </cell>
          <cell r="I166">
            <v>34180</v>
          </cell>
          <cell r="J166">
            <v>1864</v>
          </cell>
          <cell r="K166">
            <v>7382</v>
          </cell>
        </row>
        <row r="167">
          <cell r="A167" t="str">
            <v>Kettering</v>
          </cell>
          <cell r="B167">
            <v>62816</v>
          </cell>
          <cell r="C167">
            <v>42797</v>
          </cell>
          <cell r="D167">
            <v>40882</v>
          </cell>
          <cell r="E167">
            <v>1915</v>
          </cell>
          <cell r="F167">
            <v>20019</v>
          </cell>
          <cell r="G167">
            <v>48948</v>
          </cell>
          <cell r="H167">
            <v>40386</v>
          </cell>
          <cell r="I167">
            <v>38471</v>
          </cell>
          <cell r="J167">
            <v>1915</v>
          </cell>
          <cell r="K167">
            <v>8562</v>
          </cell>
        </row>
        <row r="168">
          <cell r="A168" t="str">
            <v>Northampton</v>
          </cell>
          <cell r="B168">
            <v>147635</v>
          </cell>
          <cell r="C168">
            <v>100177</v>
          </cell>
          <cell r="D168">
            <v>94842</v>
          </cell>
          <cell r="E168">
            <v>5335</v>
          </cell>
          <cell r="F168">
            <v>47458</v>
          </cell>
          <cell r="G168">
            <v>118737</v>
          </cell>
          <cell r="H168">
            <v>97284</v>
          </cell>
          <cell r="I168">
            <v>92187</v>
          </cell>
          <cell r="J168">
            <v>5097</v>
          </cell>
          <cell r="K168">
            <v>21453</v>
          </cell>
        </row>
        <row r="169">
          <cell r="A169" t="str">
            <v>South Northamptonshire</v>
          </cell>
          <cell r="B169">
            <v>55766</v>
          </cell>
          <cell r="C169">
            <v>46499</v>
          </cell>
          <cell r="D169">
            <v>45100</v>
          </cell>
          <cell r="E169">
            <v>1399</v>
          </cell>
          <cell r="F169">
            <v>9267</v>
          </cell>
          <cell r="G169">
            <v>50712</v>
          </cell>
          <cell r="H169">
            <v>45386</v>
          </cell>
          <cell r="I169">
            <v>43987</v>
          </cell>
          <cell r="J169">
            <v>1399</v>
          </cell>
          <cell r="K169">
            <v>5326</v>
          </cell>
        </row>
        <row r="170">
          <cell r="A170" t="str">
            <v>Wellingborough</v>
          </cell>
          <cell r="B170">
            <v>51662</v>
          </cell>
          <cell r="C170">
            <v>33617</v>
          </cell>
          <cell r="D170">
            <v>33376</v>
          </cell>
          <cell r="E170">
            <v>241</v>
          </cell>
          <cell r="F170">
            <v>18045</v>
          </cell>
          <cell r="G170">
            <v>38407</v>
          </cell>
          <cell r="H170">
            <v>32245</v>
          </cell>
          <cell r="I170">
            <v>32004</v>
          </cell>
          <cell r="J170">
            <v>241</v>
          </cell>
          <cell r="K170">
            <v>6162</v>
          </cell>
        </row>
        <row r="172">
          <cell r="A172" t="str">
            <v>Nottinghamshire</v>
          </cell>
          <cell r="B172">
            <v>596535</v>
          </cell>
          <cell r="C172">
            <v>374818</v>
          </cell>
          <cell r="D172">
            <v>353237</v>
          </cell>
          <cell r="E172">
            <v>21581</v>
          </cell>
          <cell r="F172">
            <v>221717</v>
          </cell>
          <cell r="G172">
            <v>461778</v>
          </cell>
          <cell r="H172">
            <v>368314</v>
          </cell>
          <cell r="I172">
            <v>346733</v>
          </cell>
          <cell r="J172">
            <v>21581</v>
          </cell>
          <cell r="K172">
            <v>93464</v>
          </cell>
        </row>
        <row r="173">
          <cell r="A173" t="str">
            <v>Ashfield</v>
          </cell>
          <cell r="B173">
            <v>88120</v>
          </cell>
          <cell r="C173">
            <v>53235</v>
          </cell>
          <cell r="D173">
            <v>50558</v>
          </cell>
          <cell r="E173">
            <v>2677</v>
          </cell>
          <cell r="F173">
            <v>34885</v>
          </cell>
          <cell r="G173">
            <v>64861</v>
          </cell>
          <cell r="H173">
            <v>52295</v>
          </cell>
          <cell r="I173">
            <v>49618</v>
          </cell>
          <cell r="J173">
            <v>2677</v>
          </cell>
          <cell r="K173">
            <v>12566</v>
          </cell>
        </row>
        <row r="174">
          <cell r="A174" t="str">
            <v>Bassetlaw</v>
          </cell>
          <cell r="B174">
            <v>82823</v>
          </cell>
          <cell r="C174">
            <v>50106</v>
          </cell>
          <cell r="D174">
            <v>47112</v>
          </cell>
          <cell r="E174">
            <v>2994</v>
          </cell>
          <cell r="F174">
            <v>32717</v>
          </cell>
          <cell r="G174">
            <v>61172</v>
          </cell>
          <cell r="H174">
            <v>48952</v>
          </cell>
          <cell r="I174">
            <v>45958</v>
          </cell>
          <cell r="J174">
            <v>2994</v>
          </cell>
          <cell r="K174">
            <v>12220</v>
          </cell>
        </row>
        <row r="175">
          <cell r="A175" t="str">
            <v>Broxtowe</v>
          </cell>
          <cell r="B175">
            <v>93171</v>
          </cell>
          <cell r="C175">
            <v>59601</v>
          </cell>
          <cell r="D175">
            <v>54321</v>
          </cell>
          <cell r="E175">
            <v>5280</v>
          </cell>
          <cell r="F175">
            <v>33570</v>
          </cell>
          <cell r="G175">
            <v>73048</v>
          </cell>
          <cell r="H175">
            <v>59358</v>
          </cell>
          <cell r="I175">
            <v>54078</v>
          </cell>
          <cell r="J175">
            <v>5280</v>
          </cell>
          <cell r="K175">
            <v>13690</v>
          </cell>
        </row>
        <row r="176">
          <cell r="A176" t="str">
            <v>Gedling</v>
          </cell>
          <cell r="B176">
            <v>89736</v>
          </cell>
          <cell r="C176">
            <v>56376</v>
          </cell>
          <cell r="D176">
            <v>52165</v>
          </cell>
          <cell r="E176">
            <v>4211</v>
          </cell>
          <cell r="F176">
            <v>33360</v>
          </cell>
          <cell r="G176">
            <v>70462</v>
          </cell>
          <cell r="H176">
            <v>55299</v>
          </cell>
          <cell r="I176">
            <v>51088</v>
          </cell>
          <cell r="J176">
            <v>4211</v>
          </cell>
          <cell r="K176">
            <v>15163</v>
          </cell>
        </row>
        <row r="177">
          <cell r="A177" t="str">
            <v>Mansfield</v>
          </cell>
          <cell r="B177">
            <v>76554</v>
          </cell>
          <cell r="C177">
            <v>46066</v>
          </cell>
          <cell r="D177">
            <v>43803</v>
          </cell>
          <cell r="E177">
            <v>2263</v>
          </cell>
          <cell r="F177">
            <v>30488</v>
          </cell>
          <cell r="G177">
            <v>59916</v>
          </cell>
          <cell r="H177">
            <v>44993</v>
          </cell>
          <cell r="I177">
            <v>42730</v>
          </cell>
          <cell r="J177">
            <v>2263</v>
          </cell>
          <cell r="K177">
            <v>14923</v>
          </cell>
        </row>
        <row r="178">
          <cell r="A178" t="str">
            <v>Newark and Sherwood</v>
          </cell>
          <cell r="B178">
            <v>81818</v>
          </cell>
          <cell r="C178">
            <v>52548</v>
          </cell>
          <cell r="D178">
            <v>49682</v>
          </cell>
          <cell r="E178">
            <v>2866</v>
          </cell>
          <cell r="F178">
            <v>29270</v>
          </cell>
          <cell r="G178">
            <v>65825</v>
          </cell>
          <cell r="H178">
            <v>52109</v>
          </cell>
          <cell r="I178">
            <v>49243</v>
          </cell>
          <cell r="J178">
            <v>2866</v>
          </cell>
          <cell r="K178">
            <v>13716</v>
          </cell>
        </row>
        <row r="179">
          <cell r="A179" t="str">
            <v>Rushcliffe</v>
          </cell>
          <cell r="B179">
            <v>84313</v>
          </cell>
          <cell r="C179">
            <v>56886</v>
          </cell>
          <cell r="D179">
            <v>55596</v>
          </cell>
          <cell r="E179">
            <v>1290</v>
          </cell>
          <cell r="F179">
            <v>27427</v>
          </cell>
          <cell r="G179">
            <v>66494</v>
          </cell>
          <cell r="H179">
            <v>55308</v>
          </cell>
          <cell r="I179">
            <v>54018</v>
          </cell>
          <cell r="J179">
            <v>1290</v>
          </cell>
          <cell r="K179">
            <v>11186</v>
          </cell>
        </row>
        <row r="181">
          <cell r="A181" t="str">
            <v>WEST MIDLANDS</v>
          </cell>
          <cell r="B181">
            <v>4101261</v>
          </cell>
          <cell r="C181">
            <v>2592602</v>
          </cell>
          <cell r="D181">
            <v>2423195</v>
          </cell>
          <cell r="E181">
            <v>169407</v>
          </cell>
          <cell r="F181">
            <v>1508659</v>
          </cell>
          <cell r="G181">
            <v>3180810</v>
          </cell>
          <cell r="H181">
            <v>2524140</v>
          </cell>
          <cell r="I181">
            <v>2356712</v>
          </cell>
          <cell r="J181">
            <v>167428</v>
          </cell>
          <cell r="K181">
            <v>656670</v>
          </cell>
        </row>
        <row r="183">
          <cell r="A183" t="str">
            <v>Herefordshire, County of UA</v>
          </cell>
          <cell r="B183">
            <v>128544</v>
          </cell>
          <cell r="C183">
            <v>78702</v>
          </cell>
          <cell r="D183">
            <v>74730</v>
          </cell>
          <cell r="E183">
            <v>3972</v>
          </cell>
          <cell r="F183">
            <v>49842</v>
          </cell>
          <cell r="G183">
            <v>89607</v>
          </cell>
          <cell r="H183">
            <v>73608</v>
          </cell>
          <cell r="I183">
            <v>69636</v>
          </cell>
          <cell r="J183">
            <v>3972</v>
          </cell>
          <cell r="K183">
            <v>15999</v>
          </cell>
        </row>
        <row r="184">
          <cell r="A184" t="str">
            <v>Stoke-on-Trent UA</v>
          </cell>
          <cell r="B184">
            <v>197866</v>
          </cell>
          <cell r="C184">
            <v>108297</v>
          </cell>
          <cell r="D184">
            <v>100385</v>
          </cell>
          <cell r="E184">
            <v>7912</v>
          </cell>
          <cell r="F184">
            <v>89569</v>
          </cell>
          <cell r="G184">
            <v>146625</v>
          </cell>
          <cell r="H184">
            <v>107564</v>
          </cell>
          <cell r="I184">
            <v>99652</v>
          </cell>
          <cell r="J184">
            <v>7912</v>
          </cell>
          <cell r="K184">
            <v>39061</v>
          </cell>
        </row>
        <row r="185">
          <cell r="A185" t="str">
            <v>Telford and Wrekin UA</v>
          </cell>
          <cell r="B185">
            <v>114168</v>
          </cell>
          <cell r="C185">
            <v>77052</v>
          </cell>
          <cell r="D185">
            <v>72536</v>
          </cell>
          <cell r="E185">
            <v>4516</v>
          </cell>
          <cell r="F185">
            <v>37116</v>
          </cell>
          <cell r="G185">
            <v>93788</v>
          </cell>
          <cell r="H185">
            <v>75112</v>
          </cell>
          <cell r="I185">
            <v>70802</v>
          </cell>
          <cell r="J185">
            <v>4310</v>
          </cell>
          <cell r="K185">
            <v>18676</v>
          </cell>
        </row>
        <row r="187">
          <cell r="A187" t="str">
            <v>Shropshire</v>
          </cell>
          <cell r="B187">
            <v>220257</v>
          </cell>
          <cell r="C187">
            <v>145152</v>
          </cell>
          <cell r="D187">
            <v>138201</v>
          </cell>
          <cell r="E187">
            <v>6951</v>
          </cell>
          <cell r="F187">
            <v>75105</v>
          </cell>
          <cell r="G187">
            <v>177042</v>
          </cell>
          <cell r="H187">
            <v>140214</v>
          </cell>
          <cell r="I187">
            <v>133263</v>
          </cell>
          <cell r="J187">
            <v>6951</v>
          </cell>
          <cell r="K187">
            <v>36828</v>
          </cell>
        </row>
        <row r="188">
          <cell r="A188" t="str">
            <v>Bridgnorth</v>
          </cell>
          <cell r="B188">
            <v>39963</v>
          </cell>
          <cell r="C188">
            <v>29675</v>
          </cell>
          <cell r="D188">
            <v>27983</v>
          </cell>
          <cell r="E188">
            <v>1692</v>
          </cell>
          <cell r="F188">
            <v>10288</v>
          </cell>
          <cell r="G188">
            <v>34209</v>
          </cell>
          <cell r="H188">
            <v>28448</v>
          </cell>
          <cell r="I188">
            <v>26756</v>
          </cell>
          <cell r="J188">
            <v>1692</v>
          </cell>
          <cell r="K188">
            <v>5761</v>
          </cell>
        </row>
        <row r="189">
          <cell r="A189" t="str">
            <v>North Shropshire</v>
          </cell>
          <cell r="B189">
            <v>41523</v>
          </cell>
          <cell r="C189">
            <v>27798</v>
          </cell>
          <cell r="D189">
            <v>26311</v>
          </cell>
          <cell r="E189">
            <v>1487</v>
          </cell>
          <cell r="F189">
            <v>13725</v>
          </cell>
          <cell r="G189">
            <v>30908</v>
          </cell>
          <cell r="H189">
            <v>25588</v>
          </cell>
          <cell r="I189">
            <v>24101</v>
          </cell>
          <cell r="J189">
            <v>1487</v>
          </cell>
          <cell r="K189">
            <v>5320</v>
          </cell>
        </row>
        <row r="190">
          <cell r="A190" t="str">
            <v>Oswestry</v>
          </cell>
          <cell r="B190">
            <v>28359</v>
          </cell>
          <cell r="C190">
            <v>21030</v>
          </cell>
          <cell r="D190">
            <v>20036</v>
          </cell>
          <cell r="E190">
            <v>994</v>
          </cell>
          <cell r="F190">
            <v>7329</v>
          </cell>
          <cell r="G190">
            <v>23849</v>
          </cell>
          <cell r="H190">
            <v>20857</v>
          </cell>
          <cell r="I190">
            <v>19863</v>
          </cell>
          <cell r="J190">
            <v>994</v>
          </cell>
          <cell r="K190">
            <v>2992</v>
          </cell>
        </row>
        <row r="191">
          <cell r="A191" t="str">
            <v>Shrewsbury and Atcham</v>
          </cell>
          <cell r="B191">
            <v>77740</v>
          </cell>
          <cell r="C191">
            <v>46915</v>
          </cell>
          <cell r="D191">
            <v>44428</v>
          </cell>
          <cell r="E191">
            <v>2487</v>
          </cell>
          <cell r="F191">
            <v>30825</v>
          </cell>
          <cell r="G191">
            <v>62113</v>
          </cell>
          <cell r="H191">
            <v>46282</v>
          </cell>
          <cell r="I191">
            <v>43795</v>
          </cell>
          <cell r="J191">
            <v>2487</v>
          </cell>
          <cell r="K191">
            <v>15831</v>
          </cell>
        </row>
        <row r="192">
          <cell r="A192" t="str">
            <v>South Shropshire</v>
          </cell>
          <cell r="B192">
            <v>32672</v>
          </cell>
          <cell r="C192">
            <v>19734</v>
          </cell>
          <cell r="D192">
            <v>19443</v>
          </cell>
          <cell r="E192">
            <v>291</v>
          </cell>
          <cell r="F192">
            <v>12938</v>
          </cell>
          <cell r="G192">
            <v>25963</v>
          </cell>
          <cell r="H192">
            <v>19039</v>
          </cell>
          <cell r="I192">
            <v>18748</v>
          </cell>
          <cell r="J192">
            <v>291</v>
          </cell>
          <cell r="K192">
            <v>6924</v>
          </cell>
        </row>
        <row r="194">
          <cell r="A194" t="str">
            <v>Staffordshire</v>
          </cell>
          <cell r="B194">
            <v>581818</v>
          </cell>
          <cell r="C194">
            <v>379341</v>
          </cell>
          <cell r="D194">
            <v>360873</v>
          </cell>
          <cell r="E194">
            <v>18468</v>
          </cell>
          <cell r="F194">
            <v>202477</v>
          </cell>
          <cell r="G194">
            <v>448259</v>
          </cell>
          <cell r="H194">
            <v>369873</v>
          </cell>
          <cell r="I194">
            <v>351405</v>
          </cell>
          <cell r="J194">
            <v>18468</v>
          </cell>
          <cell r="K194">
            <v>78386</v>
          </cell>
        </row>
        <row r="195">
          <cell r="A195" t="str">
            <v>Cannock Chase</v>
          </cell>
          <cell r="B195">
            <v>72975</v>
          </cell>
          <cell r="C195">
            <v>43407</v>
          </cell>
          <cell r="D195">
            <v>40750</v>
          </cell>
          <cell r="E195">
            <v>2657</v>
          </cell>
          <cell r="F195">
            <v>29568</v>
          </cell>
          <cell r="G195">
            <v>56532</v>
          </cell>
          <cell r="H195">
            <v>42259</v>
          </cell>
          <cell r="I195">
            <v>39602</v>
          </cell>
          <cell r="J195">
            <v>2657</v>
          </cell>
          <cell r="K195">
            <v>14273</v>
          </cell>
        </row>
        <row r="196">
          <cell r="A196" t="str">
            <v>East Staffordshire</v>
          </cell>
          <cell r="B196">
            <v>79684</v>
          </cell>
          <cell r="C196">
            <v>52442</v>
          </cell>
          <cell r="D196">
            <v>50166</v>
          </cell>
          <cell r="E196">
            <v>2276</v>
          </cell>
          <cell r="F196">
            <v>27242</v>
          </cell>
          <cell r="G196">
            <v>59269</v>
          </cell>
          <cell r="H196">
            <v>51986</v>
          </cell>
          <cell r="I196">
            <v>49710</v>
          </cell>
          <cell r="J196">
            <v>2276</v>
          </cell>
          <cell r="K196">
            <v>7283</v>
          </cell>
        </row>
        <row r="197">
          <cell r="A197" t="str">
            <v>Lichfield</v>
          </cell>
          <cell r="B197">
            <v>74133</v>
          </cell>
          <cell r="C197">
            <v>49615</v>
          </cell>
          <cell r="D197">
            <v>46182</v>
          </cell>
          <cell r="E197">
            <v>3433</v>
          </cell>
          <cell r="F197">
            <v>24518</v>
          </cell>
          <cell r="G197">
            <v>60710</v>
          </cell>
          <cell r="H197">
            <v>48272</v>
          </cell>
          <cell r="I197">
            <v>44839</v>
          </cell>
          <cell r="J197">
            <v>3433</v>
          </cell>
          <cell r="K197">
            <v>12438</v>
          </cell>
        </row>
        <row r="198">
          <cell r="A198" t="str">
            <v>Newcastle-under-Lyme</v>
          </cell>
          <cell r="B198">
            <v>98263</v>
          </cell>
          <cell r="C198">
            <v>56574</v>
          </cell>
          <cell r="D198">
            <v>53165</v>
          </cell>
          <cell r="E198">
            <v>3409</v>
          </cell>
          <cell r="F198">
            <v>41689</v>
          </cell>
          <cell r="G198">
            <v>71005</v>
          </cell>
          <cell r="H198">
            <v>55056</v>
          </cell>
          <cell r="I198">
            <v>51647</v>
          </cell>
          <cell r="J198">
            <v>3409</v>
          </cell>
          <cell r="K198">
            <v>15949</v>
          </cell>
        </row>
        <row r="199">
          <cell r="A199" t="str">
            <v>South Staffordshire</v>
          </cell>
          <cell r="B199">
            <v>80328</v>
          </cell>
          <cell r="C199">
            <v>58922</v>
          </cell>
          <cell r="D199">
            <v>57538</v>
          </cell>
          <cell r="E199">
            <v>1384</v>
          </cell>
          <cell r="F199">
            <v>21406</v>
          </cell>
          <cell r="G199">
            <v>65981</v>
          </cell>
          <cell r="H199">
            <v>57877</v>
          </cell>
          <cell r="I199">
            <v>56493</v>
          </cell>
          <cell r="J199">
            <v>1384</v>
          </cell>
          <cell r="K199">
            <v>8104</v>
          </cell>
        </row>
        <row r="200">
          <cell r="A200" t="str">
            <v>Stafford</v>
          </cell>
          <cell r="B200">
            <v>100574</v>
          </cell>
          <cell r="C200">
            <v>69439</v>
          </cell>
          <cell r="D200">
            <v>65992</v>
          </cell>
          <cell r="E200">
            <v>3447</v>
          </cell>
          <cell r="F200">
            <v>31135</v>
          </cell>
          <cell r="G200">
            <v>79197</v>
          </cell>
          <cell r="H200">
            <v>66434</v>
          </cell>
          <cell r="I200">
            <v>62987</v>
          </cell>
          <cell r="J200">
            <v>3447</v>
          </cell>
          <cell r="K200">
            <v>12763</v>
          </cell>
        </row>
        <row r="201">
          <cell r="A201" t="str">
            <v>Staffordshire Moorlands</v>
          </cell>
          <cell r="B201">
            <v>75861</v>
          </cell>
          <cell r="C201">
            <v>48942</v>
          </cell>
          <cell r="D201">
            <v>47080</v>
          </cell>
          <cell r="E201">
            <v>1862</v>
          </cell>
          <cell r="F201">
            <v>26919</v>
          </cell>
          <cell r="G201">
            <v>55565</v>
          </cell>
          <cell r="H201">
            <v>47989</v>
          </cell>
          <cell r="I201">
            <v>46127</v>
          </cell>
          <cell r="J201">
            <v>1862</v>
          </cell>
          <cell r="K201">
            <v>7576</v>
          </cell>
        </row>
        <row r="202">
          <cell r="A202" t="str">
            <v>Tamworth</v>
          </cell>
          <cell r="B202">
            <v>57639</v>
          </cell>
          <cell r="C202">
            <v>42395</v>
          </cell>
          <cell r="D202">
            <v>40477</v>
          </cell>
          <cell r="E202">
            <v>1918</v>
          </cell>
          <cell r="F202">
            <v>15244</v>
          </cell>
          <cell r="G202">
            <v>49570</v>
          </cell>
          <cell r="H202">
            <v>42395</v>
          </cell>
          <cell r="I202">
            <v>40477</v>
          </cell>
          <cell r="J202">
            <v>1918</v>
          </cell>
          <cell r="K202">
            <v>7175</v>
          </cell>
        </row>
        <row r="204">
          <cell r="A204" t="str">
            <v>Warwickshire</v>
          </cell>
          <cell r="B204">
            <v>406106</v>
          </cell>
          <cell r="C204">
            <v>275387</v>
          </cell>
          <cell r="D204">
            <v>265135</v>
          </cell>
          <cell r="E204">
            <v>10252</v>
          </cell>
          <cell r="F204">
            <v>130719</v>
          </cell>
          <cell r="G204">
            <v>320764</v>
          </cell>
          <cell r="H204">
            <v>266808</v>
          </cell>
          <cell r="I204">
            <v>256791</v>
          </cell>
          <cell r="J204">
            <v>10017</v>
          </cell>
          <cell r="K204">
            <v>53956</v>
          </cell>
        </row>
        <row r="205">
          <cell r="A205" t="str">
            <v>North Warwickshire</v>
          </cell>
          <cell r="B205">
            <v>50014</v>
          </cell>
          <cell r="C205">
            <v>33768</v>
          </cell>
          <cell r="D205">
            <v>33251</v>
          </cell>
          <cell r="E205">
            <v>517</v>
          </cell>
          <cell r="F205">
            <v>16246</v>
          </cell>
          <cell r="G205">
            <v>40135</v>
          </cell>
          <cell r="H205">
            <v>33524</v>
          </cell>
          <cell r="I205">
            <v>33007</v>
          </cell>
          <cell r="J205">
            <v>517</v>
          </cell>
          <cell r="K205">
            <v>6611</v>
          </cell>
        </row>
        <row r="206">
          <cell r="A206" t="str">
            <v>Nuneaton and Bedworth</v>
          </cell>
          <cell r="B206">
            <v>93146</v>
          </cell>
          <cell r="C206">
            <v>60105</v>
          </cell>
          <cell r="D206">
            <v>56310</v>
          </cell>
          <cell r="E206">
            <v>3795</v>
          </cell>
          <cell r="F206">
            <v>33041</v>
          </cell>
          <cell r="G206">
            <v>73196</v>
          </cell>
          <cell r="H206">
            <v>59579</v>
          </cell>
          <cell r="I206">
            <v>55784</v>
          </cell>
          <cell r="J206">
            <v>3795</v>
          </cell>
          <cell r="K206">
            <v>13617</v>
          </cell>
        </row>
        <row r="207">
          <cell r="A207" t="str">
            <v>Rugby</v>
          </cell>
          <cell r="B207">
            <v>71408</v>
          </cell>
          <cell r="C207">
            <v>50168</v>
          </cell>
          <cell r="D207">
            <v>48839</v>
          </cell>
          <cell r="E207">
            <v>1329</v>
          </cell>
          <cell r="F207">
            <v>21240</v>
          </cell>
          <cell r="G207">
            <v>58773</v>
          </cell>
          <cell r="H207">
            <v>48758</v>
          </cell>
          <cell r="I207">
            <v>47429</v>
          </cell>
          <cell r="J207">
            <v>1329</v>
          </cell>
          <cell r="K207">
            <v>10015</v>
          </cell>
        </row>
        <row r="208">
          <cell r="A208" t="str">
            <v>Stratford-on-Avon</v>
          </cell>
          <cell r="B208">
            <v>90347</v>
          </cell>
          <cell r="C208">
            <v>62757</v>
          </cell>
          <cell r="D208">
            <v>61818</v>
          </cell>
          <cell r="E208">
            <v>939</v>
          </cell>
          <cell r="F208">
            <v>27590</v>
          </cell>
          <cell r="G208">
            <v>69188</v>
          </cell>
          <cell r="H208">
            <v>58695</v>
          </cell>
          <cell r="I208">
            <v>57991</v>
          </cell>
          <cell r="J208">
            <v>704</v>
          </cell>
          <cell r="K208">
            <v>10493</v>
          </cell>
        </row>
        <row r="209">
          <cell r="A209" t="str">
            <v>Warwick</v>
          </cell>
          <cell r="B209">
            <v>101191</v>
          </cell>
          <cell r="C209">
            <v>68589</v>
          </cell>
          <cell r="D209">
            <v>64917</v>
          </cell>
          <cell r="E209">
            <v>3672</v>
          </cell>
          <cell r="F209">
            <v>32602</v>
          </cell>
          <cell r="G209">
            <v>79472</v>
          </cell>
          <cell r="H209">
            <v>66252</v>
          </cell>
          <cell r="I209">
            <v>62580</v>
          </cell>
          <cell r="J209">
            <v>3672</v>
          </cell>
          <cell r="K209">
            <v>13220</v>
          </cell>
        </row>
        <row r="211">
          <cell r="A211" t="str">
            <v>West Midlands (Met County)</v>
          </cell>
          <cell r="B211">
            <v>2024072</v>
          </cell>
          <cell r="C211">
            <v>1236892</v>
          </cell>
          <cell r="D211">
            <v>1131896</v>
          </cell>
          <cell r="E211">
            <v>104996</v>
          </cell>
          <cell r="F211">
            <v>787180</v>
          </cell>
          <cell r="G211">
            <v>1572373</v>
          </cell>
          <cell r="H211">
            <v>1209614</v>
          </cell>
          <cell r="I211">
            <v>1105758</v>
          </cell>
          <cell r="J211">
            <v>103856</v>
          </cell>
          <cell r="K211">
            <v>362759</v>
          </cell>
        </row>
        <row r="212">
          <cell r="A212" t="str">
            <v>Birmingham</v>
          </cell>
          <cell r="B212">
            <v>757812</v>
          </cell>
          <cell r="C212">
            <v>453329</v>
          </cell>
          <cell r="D212">
            <v>406968</v>
          </cell>
          <cell r="E212">
            <v>46361</v>
          </cell>
          <cell r="F212">
            <v>304483</v>
          </cell>
          <cell r="G212">
            <v>596694</v>
          </cell>
          <cell r="H212">
            <v>443442</v>
          </cell>
          <cell r="I212">
            <v>397522</v>
          </cell>
          <cell r="J212">
            <v>45920</v>
          </cell>
          <cell r="K212">
            <v>153252</v>
          </cell>
        </row>
        <row r="213">
          <cell r="A213" t="str">
            <v>Coventry</v>
          </cell>
          <cell r="B213">
            <v>239182</v>
          </cell>
          <cell r="C213">
            <v>141280</v>
          </cell>
          <cell r="D213">
            <v>131474</v>
          </cell>
          <cell r="E213">
            <v>9806</v>
          </cell>
          <cell r="F213">
            <v>97902</v>
          </cell>
          <cell r="G213">
            <v>175785</v>
          </cell>
          <cell r="H213">
            <v>137660</v>
          </cell>
          <cell r="I213">
            <v>127854</v>
          </cell>
          <cell r="J213">
            <v>9806</v>
          </cell>
          <cell r="K213">
            <v>38125</v>
          </cell>
        </row>
        <row r="214">
          <cell r="A214" t="str">
            <v xml:space="preserve">Dudley </v>
          </cell>
          <cell r="B214">
            <v>245778</v>
          </cell>
          <cell r="C214">
            <v>161490</v>
          </cell>
          <cell r="D214">
            <v>152276</v>
          </cell>
          <cell r="E214">
            <v>9214</v>
          </cell>
          <cell r="F214">
            <v>84288</v>
          </cell>
          <cell r="G214">
            <v>189456</v>
          </cell>
          <cell r="H214">
            <v>156544</v>
          </cell>
          <cell r="I214">
            <v>147558</v>
          </cell>
          <cell r="J214">
            <v>8986</v>
          </cell>
          <cell r="K214">
            <v>32912</v>
          </cell>
        </row>
        <row r="215">
          <cell r="A215" t="str">
            <v xml:space="preserve">Sandwell </v>
          </cell>
          <cell r="B215">
            <v>220517</v>
          </cell>
          <cell r="C215">
            <v>130757</v>
          </cell>
          <cell r="D215">
            <v>116498</v>
          </cell>
          <cell r="E215">
            <v>14259</v>
          </cell>
          <cell r="F215">
            <v>89760</v>
          </cell>
          <cell r="G215">
            <v>169386</v>
          </cell>
          <cell r="H215">
            <v>129598</v>
          </cell>
          <cell r="I215">
            <v>115339</v>
          </cell>
          <cell r="J215">
            <v>14259</v>
          </cell>
          <cell r="K215">
            <v>39788</v>
          </cell>
        </row>
        <row r="216">
          <cell r="A216" t="str">
            <v>Solihull</v>
          </cell>
          <cell r="B216">
            <v>165233</v>
          </cell>
          <cell r="C216">
            <v>108860</v>
          </cell>
          <cell r="D216">
            <v>105399</v>
          </cell>
          <cell r="E216">
            <v>3461</v>
          </cell>
          <cell r="F216">
            <v>56373</v>
          </cell>
          <cell r="G216">
            <v>128261</v>
          </cell>
          <cell r="H216">
            <v>105844</v>
          </cell>
          <cell r="I216">
            <v>102383</v>
          </cell>
          <cell r="J216">
            <v>3461</v>
          </cell>
          <cell r="K216">
            <v>22417</v>
          </cell>
        </row>
        <row r="217">
          <cell r="A217" t="str">
            <v>Walsall</v>
          </cell>
          <cell r="B217">
            <v>204090</v>
          </cell>
          <cell r="C217">
            <v>130021</v>
          </cell>
          <cell r="D217">
            <v>120946</v>
          </cell>
          <cell r="E217">
            <v>9075</v>
          </cell>
          <cell r="F217">
            <v>74069</v>
          </cell>
          <cell r="G217">
            <v>166791</v>
          </cell>
          <cell r="H217">
            <v>127975</v>
          </cell>
          <cell r="I217">
            <v>118900</v>
          </cell>
          <cell r="J217">
            <v>9075</v>
          </cell>
          <cell r="K217">
            <v>38816</v>
          </cell>
        </row>
        <row r="218">
          <cell r="A218" t="str">
            <v>Wolverhampton</v>
          </cell>
          <cell r="B218">
            <v>191460</v>
          </cell>
          <cell r="C218">
            <v>111155</v>
          </cell>
          <cell r="D218">
            <v>98335</v>
          </cell>
          <cell r="E218">
            <v>12820</v>
          </cell>
          <cell r="F218">
            <v>80305</v>
          </cell>
          <cell r="G218">
            <v>146000</v>
          </cell>
          <cell r="H218">
            <v>108551</v>
          </cell>
          <cell r="I218">
            <v>96202</v>
          </cell>
          <cell r="J218">
            <v>12349</v>
          </cell>
          <cell r="K218">
            <v>37449</v>
          </cell>
        </row>
        <row r="220">
          <cell r="A220" t="str">
            <v>Worcestershire</v>
          </cell>
          <cell r="B220">
            <v>428430</v>
          </cell>
          <cell r="C220">
            <v>291779</v>
          </cell>
          <cell r="D220">
            <v>279439</v>
          </cell>
          <cell r="E220">
            <v>12340</v>
          </cell>
          <cell r="F220">
            <v>136651</v>
          </cell>
          <cell r="G220">
            <v>332352</v>
          </cell>
          <cell r="H220">
            <v>281347</v>
          </cell>
          <cell r="I220">
            <v>269405</v>
          </cell>
          <cell r="J220">
            <v>11942</v>
          </cell>
          <cell r="K220">
            <v>51005</v>
          </cell>
        </row>
        <row r="221">
          <cell r="A221" t="str">
            <v>Bromsgrove</v>
          </cell>
          <cell r="B221">
            <v>67732</v>
          </cell>
          <cell r="C221">
            <v>41100</v>
          </cell>
          <cell r="D221">
            <v>40238</v>
          </cell>
          <cell r="E221">
            <v>862</v>
          </cell>
          <cell r="F221">
            <v>26632</v>
          </cell>
          <cell r="G221">
            <v>49527</v>
          </cell>
          <cell r="H221">
            <v>39699</v>
          </cell>
          <cell r="I221">
            <v>39027</v>
          </cell>
          <cell r="J221">
            <v>672</v>
          </cell>
          <cell r="K221">
            <v>9828</v>
          </cell>
        </row>
        <row r="222">
          <cell r="A222" t="str">
            <v>Malvern Hills</v>
          </cell>
          <cell r="B222">
            <v>59529</v>
          </cell>
          <cell r="C222">
            <v>39292</v>
          </cell>
          <cell r="D222">
            <v>38130</v>
          </cell>
          <cell r="E222">
            <v>1162</v>
          </cell>
          <cell r="F222">
            <v>20237</v>
          </cell>
          <cell r="G222">
            <v>43166</v>
          </cell>
          <cell r="H222">
            <v>37538</v>
          </cell>
          <cell r="I222">
            <v>36584</v>
          </cell>
          <cell r="J222">
            <v>954</v>
          </cell>
          <cell r="K222">
            <v>5628</v>
          </cell>
        </row>
        <row r="223">
          <cell r="A223" t="str">
            <v>Redditch</v>
          </cell>
          <cell r="B223">
            <v>61689</v>
          </cell>
          <cell r="C223">
            <v>45353</v>
          </cell>
          <cell r="D223">
            <v>42633</v>
          </cell>
          <cell r="E223">
            <v>2720</v>
          </cell>
          <cell r="F223">
            <v>16336</v>
          </cell>
          <cell r="G223">
            <v>51495</v>
          </cell>
          <cell r="H223">
            <v>45136</v>
          </cell>
          <cell r="I223">
            <v>42416</v>
          </cell>
          <cell r="J223">
            <v>2720</v>
          </cell>
          <cell r="K223">
            <v>6359</v>
          </cell>
        </row>
        <row r="224">
          <cell r="A224" t="str">
            <v>Worcester</v>
          </cell>
          <cell r="B224">
            <v>74536</v>
          </cell>
          <cell r="C224">
            <v>52485</v>
          </cell>
          <cell r="D224">
            <v>48783</v>
          </cell>
          <cell r="E224">
            <v>3702</v>
          </cell>
          <cell r="F224">
            <v>22051</v>
          </cell>
          <cell r="G224">
            <v>60279</v>
          </cell>
          <cell r="H224">
            <v>51144</v>
          </cell>
          <cell r="I224">
            <v>47442</v>
          </cell>
          <cell r="J224">
            <v>3702</v>
          </cell>
          <cell r="K224">
            <v>9135</v>
          </cell>
        </row>
        <row r="225">
          <cell r="A225" t="str">
            <v>Wychavon</v>
          </cell>
          <cell r="B225">
            <v>85930</v>
          </cell>
          <cell r="C225">
            <v>57554</v>
          </cell>
          <cell r="D225">
            <v>56319</v>
          </cell>
          <cell r="E225">
            <v>1235</v>
          </cell>
          <cell r="F225">
            <v>28376</v>
          </cell>
          <cell r="G225">
            <v>66489</v>
          </cell>
          <cell r="H225">
            <v>54794</v>
          </cell>
          <cell r="I225">
            <v>53559</v>
          </cell>
          <cell r="J225">
            <v>1235</v>
          </cell>
          <cell r="K225">
            <v>11695</v>
          </cell>
        </row>
        <row r="226">
          <cell r="A226" t="str">
            <v>Wyre Forest</v>
          </cell>
          <cell r="B226">
            <v>79014</v>
          </cell>
          <cell r="C226">
            <v>55995</v>
          </cell>
          <cell r="D226">
            <v>53336</v>
          </cell>
          <cell r="E226">
            <v>2659</v>
          </cell>
          <cell r="F226">
            <v>23019</v>
          </cell>
          <cell r="G226">
            <v>61396</v>
          </cell>
          <cell r="H226">
            <v>53036</v>
          </cell>
          <cell r="I226">
            <v>50377</v>
          </cell>
          <cell r="J226">
            <v>2659</v>
          </cell>
          <cell r="K226">
            <v>8360</v>
          </cell>
        </row>
        <row r="228">
          <cell r="A228" t="str">
            <v>EAST</v>
          </cell>
          <cell r="B228">
            <v>4226372</v>
          </cell>
          <cell r="C228">
            <v>2746833</v>
          </cell>
          <cell r="D228">
            <v>2622671</v>
          </cell>
          <cell r="E228">
            <v>124162</v>
          </cell>
          <cell r="F228">
            <v>1479539</v>
          </cell>
          <cell r="G228">
            <v>3272183</v>
          </cell>
          <cell r="H228">
            <v>2664487</v>
          </cell>
          <cell r="I228">
            <v>2541514</v>
          </cell>
          <cell r="J228">
            <v>122973</v>
          </cell>
          <cell r="K228">
            <v>607696</v>
          </cell>
        </row>
        <row r="230">
          <cell r="A230" t="str">
            <v>Luton UA</v>
          </cell>
          <cell r="B230">
            <v>138752</v>
          </cell>
          <cell r="C230">
            <v>92864</v>
          </cell>
          <cell r="D230">
            <v>89657</v>
          </cell>
          <cell r="E230">
            <v>3207</v>
          </cell>
          <cell r="F230">
            <v>45888</v>
          </cell>
          <cell r="G230">
            <v>113693</v>
          </cell>
          <cell r="H230">
            <v>91318</v>
          </cell>
          <cell r="I230">
            <v>88111</v>
          </cell>
          <cell r="J230">
            <v>3207</v>
          </cell>
          <cell r="K230">
            <v>22375</v>
          </cell>
        </row>
        <row r="231">
          <cell r="A231" t="str">
            <v>Peterborough UA</v>
          </cell>
          <cell r="B231">
            <v>112196</v>
          </cell>
          <cell r="C231">
            <v>73926</v>
          </cell>
          <cell r="D231">
            <v>70067</v>
          </cell>
          <cell r="E231">
            <v>3859</v>
          </cell>
          <cell r="F231">
            <v>38270</v>
          </cell>
          <cell r="G231">
            <v>89600</v>
          </cell>
          <cell r="H231">
            <v>70944</v>
          </cell>
          <cell r="I231">
            <v>67085</v>
          </cell>
          <cell r="J231">
            <v>3859</v>
          </cell>
          <cell r="K231">
            <v>18656</v>
          </cell>
        </row>
        <row r="232">
          <cell r="A232" t="str">
            <v>Southend-on-Sea UA</v>
          </cell>
          <cell r="B232">
            <v>138504</v>
          </cell>
          <cell r="C232">
            <v>85153</v>
          </cell>
          <cell r="D232">
            <v>78648</v>
          </cell>
          <cell r="E232">
            <v>6505</v>
          </cell>
          <cell r="F232">
            <v>53351</v>
          </cell>
          <cell r="G232">
            <v>104634</v>
          </cell>
          <cell r="H232">
            <v>80315</v>
          </cell>
          <cell r="I232">
            <v>73810</v>
          </cell>
          <cell r="J232">
            <v>6505</v>
          </cell>
          <cell r="K232">
            <v>24319</v>
          </cell>
        </row>
        <row r="233">
          <cell r="A233" t="str">
            <v>Thurrock UA</v>
          </cell>
          <cell r="B233">
            <v>99248</v>
          </cell>
          <cell r="C233">
            <v>63626</v>
          </cell>
          <cell r="D233">
            <v>59204</v>
          </cell>
          <cell r="E233">
            <v>4422</v>
          </cell>
          <cell r="F233">
            <v>35622</v>
          </cell>
          <cell r="G233">
            <v>79435</v>
          </cell>
          <cell r="H233">
            <v>62219</v>
          </cell>
          <cell r="I233">
            <v>57797</v>
          </cell>
          <cell r="J233">
            <v>4422</v>
          </cell>
          <cell r="K233">
            <v>17216</v>
          </cell>
        </row>
        <row r="235">
          <cell r="A235" t="str">
            <v>Bedfordshire</v>
          </cell>
          <cell r="B235">
            <v>290318</v>
          </cell>
          <cell r="C235">
            <v>204176</v>
          </cell>
          <cell r="D235">
            <v>193596</v>
          </cell>
          <cell r="E235">
            <v>10580</v>
          </cell>
          <cell r="F235">
            <v>86142</v>
          </cell>
          <cell r="G235">
            <v>236308</v>
          </cell>
          <cell r="H235">
            <v>198173</v>
          </cell>
          <cell r="I235">
            <v>187814</v>
          </cell>
          <cell r="J235">
            <v>10359</v>
          </cell>
          <cell r="K235">
            <v>38135</v>
          </cell>
        </row>
        <row r="236">
          <cell r="A236" t="str">
            <v>Bedford</v>
          </cell>
          <cell r="B236">
            <v>107212</v>
          </cell>
          <cell r="C236">
            <v>70423</v>
          </cell>
          <cell r="D236">
            <v>66543</v>
          </cell>
          <cell r="E236">
            <v>3880</v>
          </cell>
          <cell r="F236">
            <v>36789</v>
          </cell>
          <cell r="G236">
            <v>83921</v>
          </cell>
          <cell r="H236">
            <v>68598</v>
          </cell>
          <cell r="I236">
            <v>64718</v>
          </cell>
          <cell r="J236">
            <v>3880</v>
          </cell>
          <cell r="K236">
            <v>15323</v>
          </cell>
        </row>
        <row r="237">
          <cell r="A237" t="str">
            <v>Mid Bedfordshire</v>
          </cell>
          <cell r="B237">
            <v>97623</v>
          </cell>
          <cell r="C237">
            <v>71068</v>
          </cell>
          <cell r="D237">
            <v>67911</v>
          </cell>
          <cell r="E237">
            <v>3157</v>
          </cell>
          <cell r="F237">
            <v>26555</v>
          </cell>
          <cell r="G237">
            <v>79633</v>
          </cell>
          <cell r="H237">
            <v>68779</v>
          </cell>
          <cell r="I237">
            <v>65622</v>
          </cell>
          <cell r="J237">
            <v>3157</v>
          </cell>
          <cell r="K237">
            <v>10854</v>
          </cell>
        </row>
        <row r="238">
          <cell r="A238" t="str">
            <v>South Bedfordshire</v>
          </cell>
          <cell r="B238">
            <v>85483</v>
          </cell>
          <cell r="C238">
            <v>62685</v>
          </cell>
          <cell r="D238">
            <v>59142</v>
          </cell>
          <cell r="E238">
            <v>3543</v>
          </cell>
          <cell r="F238">
            <v>22798</v>
          </cell>
          <cell r="G238">
            <v>72754</v>
          </cell>
          <cell r="H238">
            <v>60796</v>
          </cell>
          <cell r="I238">
            <v>57474</v>
          </cell>
          <cell r="J238">
            <v>3322</v>
          </cell>
          <cell r="K238">
            <v>11958</v>
          </cell>
        </row>
        <row r="240">
          <cell r="A240" t="str">
            <v>Cambridgeshire</v>
          </cell>
          <cell r="B240">
            <v>451697</v>
          </cell>
          <cell r="C240">
            <v>302742</v>
          </cell>
          <cell r="D240">
            <v>292920</v>
          </cell>
          <cell r="E240">
            <v>9822</v>
          </cell>
          <cell r="F240">
            <v>148955</v>
          </cell>
          <cell r="G240">
            <v>359255</v>
          </cell>
          <cell r="H240">
            <v>294894</v>
          </cell>
          <cell r="I240">
            <v>285351</v>
          </cell>
          <cell r="J240">
            <v>9543</v>
          </cell>
          <cell r="K240">
            <v>64361</v>
          </cell>
        </row>
        <row r="241">
          <cell r="A241" t="str">
            <v>Cambridge</v>
          </cell>
          <cell r="B241">
            <v>100055</v>
          </cell>
          <cell r="C241">
            <v>60825</v>
          </cell>
          <cell r="D241">
            <v>58821</v>
          </cell>
          <cell r="E241">
            <v>2004</v>
          </cell>
          <cell r="F241">
            <v>39230</v>
          </cell>
          <cell r="G241">
            <v>80692</v>
          </cell>
          <cell r="H241">
            <v>57899</v>
          </cell>
          <cell r="I241">
            <v>56174</v>
          </cell>
          <cell r="J241">
            <v>1725</v>
          </cell>
          <cell r="K241">
            <v>22793</v>
          </cell>
        </row>
        <row r="242">
          <cell r="A242" t="str">
            <v>East Cambridgeshire</v>
          </cell>
          <cell r="B242">
            <v>59080</v>
          </cell>
          <cell r="C242">
            <v>43902</v>
          </cell>
          <cell r="D242">
            <v>42397</v>
          </cell>
          <cell r="E242">
            <v>1505</v>
          </cell>
          <cell r="F242">
            <v>15178</v>
          </cell>
          <cell r="G242">
            <v>49299</v>
          </cell>
          <cell r="H242">
            <v>43419</v>
          </cell>
          <cell r="I242">
            <v>41914</v>
          </cell>
          <cell r="J242">
            <v>1505</v>
          </cell>
          <cell r="K242">
            <v>5880</v>
          </cell>
        </row>
        <row r="243">
          <cell r="A243" t="str">
            <v>Fenland</v>
          </cell>
          <cell r="B243">
            <v>68499</v>
          </cell>
          <cell r="C243">
            <v>42216</v>
          </cell>
          <cell r="D243">
            <v>39714</v>
          </cell>
          <cell r="E243">
            <v>2502</v>
          </cell>
          <cell r="F243">
            <v>26283</v>
          </cell>
          <cell r="G243">
            <v>48623</v>
          </cell>
          <cell r="H243">
            <v>41235</v>
          </cell>
          <cell r="I243">
            <v>38733</v>
          </cell>
          <cell r="J243">
            <v>2502</v>
          </cell>
          <cell r="K243">
            <v>7388</v>
          </cell>
        </row>
        <row r="244">
          <cell r="A244" t="str">
            <v>Huntingdonshire</v>
          </cell>
          <cell r="B244">
            <v>119165</v>
          </cell>
          <cell r="C244">
            <v>84296</v>
          </cell>
          <cell r="D244">
            <v>81306</v>
          </cell>
          <cell r="E244">
            <v>2990</v>
          </cell>
          <cell r="F244">
            <v>34869</v>
          </cell>
          <cell r="G244">
            <v>99748</v>
          </cell>
          <cell r="H244">
            <v>82864</v>
          </cell>
          <cell r="I244">
            <v>79874</v>
          </cell>
          <cell r="J244">
            <v>2990</v>
          </cell>
          <cell r="K244">
            <v>16884</v>
          </cell>
        </row>
        <row r="245">
          <cell r="A245" t="str">
            <v>South Cambridgeshire</v>
          </cell>
          <cell r="B245">
            <v>104898</v>
          </cell>
          <cell r="C245">
            <v>71503</v>
          </cell>
          <cell r="D245">
            <v>70682</v>
          </cell>
          <cell r="E245">
            <v>821</v>
          </cell>
          <cell r="F245">
            <v>33395</v>
          </cell>
          <cell r="G245">
            <v>80893</v>
          </cell>
          <cell r="H245">
            <v>69477</v>
          </cell>
          <cell r="I245">
            <v>68656</v>
          </cell>
          <cell r="J245">
            <v>821</v>
          </cell>
          <cell r="K245">
            <v>11416</v>
          </cell>
        </row>
        <row r="247">
          <cell r="A247" t="str">
            <v>Essex</v>
          </cell>
          <cell r="B247">
            <v>1024844</v>
          </cell>
          <cell r="C247">
            <v>648812</v>
          </cell>
          <cell r="D247">
            <v>621166</v>
          </cell>
          <cell r="E247">
            <v>27646</v>
          </cell>
          <cell r="F247">
            <v>376032</v>
          </cell>
          <cell r="G247">
            <v>788066</v>
          </cell>
          <cell r="H247">
            <v>631886</v>
          </cell>
          <cell r="I247">
            <v>604466</v>
          </cell>
          <cell r="J247">
            <v>27420</v>
          </cell>
          <cell r="K247">
            <v>156180</v>
          </cell>
        </row>
        <row r="248">
          <cell r="A248" t="str">
            <v>Basildon</v>
          </cell>
          <cell r="B248">
            <v>128523</v>
          </cell>
          <cell r="C248">
            <v>86312</v>
          </cell>
          <cell r="D248">
            <v>81245</v>
          </cell>
          <cell r="E248">
            <v>5067</v>
          </cell>
          <cell r="F248">
            <v>42211</v>
          </cell>
          <cell r="G248">
            <v>104369</v>
          </cell>
          <cell r="H248">
            <v>84554</v>
          </cell>
          <cell r="I248">
            <v>79487</v>
          </cell>
          <cell r="J248">
            <v>5067</v>
          </cell>
          <cell r="K248">
            <v>19815</v>
          </cell>
        </row>
        <row r="249">
          <cell r="A249" t="str">
            <v>Braintree</v>
          </cell>
          <cell r="B249">
            <v>97119</v>
          </cell>
          <cell r="C249">
            <v>62976</v>
          </cell>
          <cell r="D249">
            <v>61545</v>
          </cell>
          <cell r="E249">
            <v>1431</v>
          </cell>
          <cell r="F249">
            <v>34143</v>
          </cell>
          <cell r="G249">
            <v>76533</v>
          </cell>
          <cell r="H249">
            <v>60471</v>
          </cell>
          <cell r="I249">
            <v>59266</v>
          </cell>
          <cell r="J249">
            <v>1205</v>
          </cell>
          <cell r="K249">
            <v>16062</v>
          </cell>
        </row>
        <row r="250">
          <cell r="A250" t="str">
            <v>Brentwood</v>
          </cell>
          <cell r="B250">
            <v>55559</v>
          </cell>
          <cell r="C250">
            <v>35720</v>
          </cell>
          <cell r="D250">
            <v>34428</v>
          </cell>
          <cell r="E250">
            <v>1292</v>
          </cell>
          <cell r="F250">
            <v>19839</v>
          </cell>
          <cell r="G250">
            <v>41535</v>
          </cell>
          <cell r="H250">
            <v>33929</v>
          </cell>
          <cell r="I250">
            <v>32637</v>
          </cell>
          <cell r="J250">
            <v>1292</v>
          </cell>
          <cell r="K250">
            <v>7606</v>
          </cell>
        </row>
        <row r="251">
          <cell r="A251" t="str">
            <v>Castle Point</v>
          </cell>
          <cell r="B251">
            <v>67256</v>
          </cell>
          <cell r="C251">
            <v>42133</v>
          </cell>
          <cell r="D251">
            <v>41018</v>
          </cell>
          <cell r="E251">
            <v>1115</v>
          </cell>
          <cell r="F251">
            <v>25123</v>
          </cell>
          <cell r="G251">
            <v>50283</v>
          </cell>
          <cell r="H251">
            <v>41325</v>
          </cell>
          <cell r="I251">
            <v>40210</v>
          </cell>
          <cell r="J251">
            <v>1115</v>
          </cell>
          <cell r="K251">
            <v>8958</v>
          </cell>
        </row>
        <row r="252">
          <cell r="A252" t="str">
            <v>Chelmsford</v>
          </cell>
          <cell r="B252">
            <v>124881</v>
          </cell>
          <cell r="C252">
            <v>88294</v>
          </cell>
          <cell r="D252">
            <v>84126</v>
          </cell>
          <cell r="E252">
            <v>4168</v>
          </cell>
          <cell r="F252">
            <v>36587</v>
          </cell>
          <cell r="G252">
            <v>101215</v>
          </cell>
          <cell r="H252">
            <v>86288</v>
          </cell>
          <cell r="I252">
            <v>82120</v>
          </cell>
          <cell r="J252">
            <v>4168</v>
          </cell>
          <cell r="K252">
            <v>14927</v>
          </cell>
        </row>
        <row r="253">
          <cell r="A253" t="str">
            <v>Colchester</v>
          </cell>
          <cell r="B253">
            <v>123640</v>
          </cell>
          <cell r="C253">
            <v>78247</v>
          </cell>
          <cell r="D253">
            <v>76370</v>
          </cell>
          <cell r="E253">
            <v>1877</v>
          </cell>
          <cell r="F253">
            <v>45393</v>
          </cell>
          <cell r="G253">
            <v>102643</v>
          </cell>
          <cell r="H253">
            <v>77575</v>
          </cell>
          <cell r="I253">
            <v>75698</v>
          </cell>
          <cell r="J253">
            <v>1877</v>
          </cell>
          <cell r="K253">
            <v>25068</v>
          </cell>
        </row>
        <row r="254">
          <cell r="A254" t="str">
            <v>Epping Forest</v>
          </cell>
          <cell r="B254">
            <v>94610</v>
          </cell>
          <cell r="C254">
            <v>57720</v>
          </cell>
          <cell r="D254">
            <v>55470</v>
          </cell>
          <cell r="E254">
            <v>2250</v>
          </cell>
          <cell r="F254">
            <v>36890</v>
          </cell>
          <cell r="G254">
            <v>71462</v>
          </cell>
          <cell r="H254">
            <v>56305</v>
          </cell>
          <cell r="I254">
            <v>54055</v>
          </cell>
          <cell r="J254">
            <v>2250</v>
          </cell>
          <cell r="K254">
            <v>15157</v>
          </cell>
        </row>
        <row r="255">
          <cell r="A255" t="str">
            <v>Harlow</v>
          </cell>
          <cell r="B255">
            <v>62168</v>
          </cell>
          <cell r="C255">
            <v>39112</v>
          </cell>
          <cell r="D255">
            <v>36993</v>
          </cell>
          <cell r="E255">
            <v>2119</v>
          </cell>
          <cell r="F255">
            <v>23056</v>
          </cell>
          <cell r="G255">
            <v>45888</v>
          </cell>
          <cell r="H255">
            <v>38360</v>
          </cell>
          <cell r="I255">
            <v>36241</v>
          </cell>
          <cell r="J255">
            <v>2119</v>
          </cell>
          <cell r="K255">
            <v>7528</v>
          </cell>
        </row>
        <row r="256">
          <cell r="A256" t="str">
            <v>Maldon</v>
          </cell>
          <cell r="B256">
            <v>44345</v>
          </cell>
          <cell r="C256">
            <v>28163</v>
          </cell>
          <cell r="D256">
            <v>27186</v>
          </cell>
          <cell r="E256">
            <v>977</v>
          </cell>
          <cell r="F256">
            <v>16182</v>
          </cell>
          <cell r="G256">
            <v>34607</v>
          </cell>
          <cell r="H256">
            <v>27032</v>
          </cell>
          <cell r="I256">
            <v>26055</v>
          </cell>
          <cell r="J256">
            <v>977</v>
          </cell>
          <cell r="K256">
            <v>7575</v>
          </cell>
        </row>
        <row r="257">
          <cell r="A257" t="str">
            <v>Rochford</v>
          </cell>
          <cell r="B257">
            <v>63536</v>
          </cell>
          <cell r="C257">
            <v>40827</v>
          </cell>
          <cell r="D257">
            <v>38439</v>
          </cell>
          <cell r="E257">
            <v>2388</v>
          </cell>
          <cell r="F257">
            <v>22709</v>
          </cell>
          <cell r="G257">
            <v>49430</v>
          </cell>
          <cell r="H257">
            <v>40369</v>
          </cell>
          <cell r="I257">
            <v>37981</v>
          </cell>
          <cell r="J257">
            <v>2388</v>
          </cell>
          <cell r="K257">
            <v>9061</v>
          </cell>
        </row>
        <row r="258">
          <cell r="A258" t="str">
            <v>Tendring</v>
          </cell>
          <cell r="B258">
            <v>106439</v>
          </cell>
          <cell r="C258">
            <v>52541</v>
          </cell>
          <cell r="D258">
            <v>48798</v>
          </cell>
          <cell r="E258">
            <v>3743</v>
          </cell>
          <cell r="F258">
            <v>53898</v>
          </cell>
          <cell r="G258">
            <v>66890</v>
          </cell>
          <cell r="H258">
            <v>50443</v>
          </cell>
          <cell r="I258">
            <v>46700</v>
          </cell>
          <cell r="J258">
            <v>3743</v>
          </cell>
          <cell r="K258">
            <v>16447</v>
          </cell>
        </row>
        <row r="259">
          <cell r="A259" t="str">
            <v>Uttlesford</v>
          </cell>
          <cell r="B259">
            <v>56768</v>
          </cell>
          <cell r="C259">
            <v>36767</v>
          </cell>
          <cell r="D259">
            <v>35548</v>
          </cell>
          <cell r="E259">
            <v>1219</v>
          </cell>
          <cell r="F259">
            <v>20001</v>
          </cell>
          <cell r="G259">
            <v>43211</v>
          </cell>
          <cell r="H259">
            <v>35235</v>
          </cell>
          <cell r="I259">
            <v>34016</v>
          </cell>
          <cell r="J259">
            <v>1219</v>
          </cell>
          <cell r="K259">
            <v>7976</v>
          </cell>
        </row>
        <row r="261">
          <cell r="A261" t="str">
            <v xml:space="preserve">Hertfordshire </v>
          </cell>
          <cell r="B261">
            <v>798551</v>
          </cell>
          <cell r="C261">
            <v>547629</v>
          </cell>
          <cell r="D261">
            <v>532604</v>
          </cell>
          <cell r="E261">
            <v>15025</v>
          </cell>
          <cell r="F261">
            <v>250922</v>
          </cell>
          <cell r="G261">
            <v>632563</v>
          </cell>
          <cell r="H261">
            <v>530163</v>
          </cell>
          <cell r="I261">
            <v>515138</v>
          </cell>
          <cell r="J261">
            <v>15025</v>
          </cell>
          <cell r="K261">
            <v>102400</v>
          </cell>
        </row>
        <row r="262">
          <cell r="A262" t="str">
            <v>Broxbourne</v>
          </cell>
          <cell r="B262">
            <v>62638</v>
          </cell>
          <cell r="C262">
            <v>43156</v>
          </cell>
          <cell r="D262">
            <v>41524</v>
          </cell>
          <cell r="E262">
            <v>1632</v>
          </cell>
          <cell r="F262">
            <v>19482</v>
          </cell>
          <cell r="G262">
            <v>49714</v>
          </cell>
          <cell r="H262">
            <v>42099</v>
          </cell>
          <cell r="I262">
            <v>40467</v>
          </cell>
          <cell r="J262">
            <v>1632</v>
          </cell>
          <cell r="K262">
            <v>7615</v>
          </cell>
        </row>
        <row r="263">
          <cell r="A263" t="str">
            <v>Dacorum</v>
          </cell>
          <cell r="B263">
            <v>105885</v>
          </cell>
          <cell r="C263">
            <v>74447</v>
          </cell>
          <cell r="D263">
            <v>73490</v>
          </cell>
          <cell r="E263">
            <v>957</v>
          </cell>
          <cell r="F263">
            <v>31438</v>
          </cell>
          <cell r="G263">
            <v>84586</v>
          </cell>
          <cell r="H263">
            <v>71723</v>
          </cell>
          <cell r="I263">
            <v>70766</v>
          </cell>
          <cell r="J263">
            <v>957</v>
          </cell>
          <cell r="K263">
            <v>12863</v>
          </cell>
        </row>
        <row r="264">
          <cell r="A264" t="str">
            <v>East Hertfordshire</v>
          </cell>
          <cell r="B264">
            <v>98140</v>
          </cell>
          <cell r="C264">
            <v>71788</v>
          </cell>
          <cell r="D264">
            <v>69606</v>
          </cell>
          <cell r="E264">
            <v>2182</v>
          </cell>
          <cell r="F264">
            <v>26352</v>
          </cell>
          <cell r="G264">
            <v>80266</v>
          </cell>
          <cell r="H264">
            <v>69518</v>
          </cell>
          <cell r="I264">
            <v>67336</v>
          </cell>
          <cell r="J264">
            <v>2182</v>
          </cell>
          <cell r="K264">
            <v>10748</v>
          </cell>
        </row>
        <row r="265">
          <cell r="A265" t="str">
            <v>Hertsmere</v>
          </cell>
          <cell r="B265">
            <v>74680</v>
          </cell>
          <cell r="C265">
            <v>50189</v>
          </cell>
          <cell r="D265">
            <v>48936</v>
          </cell>
          <cell r="E265">
            <v>1253</v>
          </cell>
          <cell r="F265">
            <v>24491</v>
          </cell>
          <cell r="G265">
            <v>58498</v>
          </cell>
          <cell r="H265">
            <v>48879</v>
          </cell>
          <cell r="I265">
            <v>47626</v>
          </cell>
          <cell r="J265">
            <v>1253</v>
          </cell>
          <cell r="K265">
            <v>9619</v>
          </cell>
        </row>
        <row r="266">
          <cell r="A266" t="str">
            <v>North Hertfordshire</v>
          </cell>
          <cell r="B266">
            <v>87345</v>
          </cell>
          <cell r="C266">
            <v>55581</v>
          </cell>
          <cell r="D266">
            <v>54015</v>
          </cell>
          <cell r="E266">
            <v>1566</v>
          </cell>
          <cell r="F266">
            <v>31764</v>
          </cell>
          <cell r="G266">
            <v>65572</v>
          </cell>
          <cell r="H266">
            <v>53670</v>
          </cell>
          <cell r="I266">
            <v>52104</v>
          </cell>
          <cell r="J266">
            <v>1566</v>
          </cell>
          <cell r="K266">
            <v>11902</v>
          </cell>
        </row>
        <row r="267">
          <cell r="A267" t="str">
            <v>St. Albans</v>
          </cell>
          <cell r="B267">
            <v>105104</v>
          </cell>
          <cell r="C267">
            <v>72964</v>
          </cell>
          <cell r="D267">
            <v>70883</v>
          </cell>
          <cell r="E267">
            <v>2081</v>
          </cell>
          <cell r="F267">
            <v>32140</v>
          </cell>
          <cell r="G267">
            <v>86352</v>
          </cell>
          <cell r="H267">
            <v>70949</v>
          </cell>
          <cell r="I267">
            <v>68868</v>
          </cell>
          <cell r="J267">
            <v>2081</v>
          </cell>
          <cell r="K267">
            <v>15403</v>
          </cell>
        </row>
        <row r="268">
          <cell r="A268" t="str">
            <v>Stevenage</v>
          </cell>
          <cell r="B268">
            <v>60483</v>
          </cell>
          <cell r="C268">
            <v>43880</v>
          </cell>
          <cell r="D268">
            <v>42409</v>
          </cell>
          <cell r="E268">
            <v>1471</v>
          </cell>
          <cell r="F268">
            <v>16603</v>
          </cell>
          <cell r="G268">
            <v>49269</v>
          </cell>
          <cell r="H268">
            <v>42826</v>
          </cell>
          <cell r="I268">
            <v>41355</v>
          </cell>
          <cell r="J268">
            <v>1471</v>
          </cell>
          <cell r="K268">
            <v>6443</v>
          </cell>
        </row>
        <row r="269">
          <cell r="A269" t="str">
            <v>Three Rivers</v>
          </cell>
          <cell r="B269">
            <v>67652</v>
          </cell>
          <cell r="C269">
            <v>43709</v>
          </cell>
          <cell r="D269">
            <v>43095</v>
          </cell>
          <cell r="E269">
            <v>614</v>
          </cell>
          <cell r="F269">
            <v>23943</v>
          </cell>
          <cell r="G269">
            <v>52427</v>
          </cell>
          <cell r="H269">
            <v>42619</v>
          </cell>
          <cell r="I269">
            <v>42005</v>
          </cell>
          <cell r="J269">
            <v>614</v>
          </cell>
          <cell r="K269">
            <v>9808</v>
          </cell>
        </row>
        <row r="270">
          <cell r="A270" t="str">
            <v>Watford</v>
          </cell>
          <cell r="B270">
            <v>63138</v>
          </cell>
          <cell r="C270">
            <v>44757</v>
          </cell>
          <cell r="D270">
            <v>43053</v>
          </cell>
          <cell r="E270">
            <v>1704</v>
          </cell>
          <cell r="F270">
            <v>18381</v>
          </cell>
          <cell r="G270">
            <v>52390</v>
          </cell>
          <cell r="H270">
            <v>42837</v>
          </cell>
          <cell r="I270">
            <v>41133</v>
          </cell>
          <cell r="J270">
            <v>1704</v>
          </cell>
          <cell r="K270">
            <v>9553</v>
          </cell>
        </row>
        <row r="271">
          <cell r="A271" t="str">
            <v>Welwyn Hatfield</v>
          </cell>
          <cell r="B271">
            <v>73486</v>
          </cell>
          <cell r="C271">
            <v>47158</v>
          </cell>
          <cell r="D271">
            <v>45593</v>
          </cell>
          <cell r="E271">
            <v>1565</v>
          </cell>
          <cell r="F271">
            <v>26328</v>
          </cell>
          <cell r="G271">
            <v>53489</v>
          </cell>
          <cell r="H271">
            <v>45043</v>
          </cell>
          <cell r="I271">
            <v>43478</v>
          </cell>
          <cell r="J271">
            <v>1565</v>
          </cell>
          <cell r="K271">
            <v>8446</v>
          </cell>
        </row>
        <row r="273">
          <cell r="A273" t="str">
            <v xml:space="preserve">Norfolk </v>
          </cell>
          <cell r="B273">
            <v>639146</v>
          </cell>
          <cell r="C273">
            <v>374350</v>
          </cell>
          <cell r="D273">
            <v>350575</v>
          </cell>
          <cell r="E273">
            <v>23775</v>
          </cell>
          <cell r="F273">
            <v>264796</v>
          </cell>
          <cell r="G273">
            <v>452050</v>
          </cell>
          <cell r="H273">
            <v>362790</v>
          </cell>
          <cell r="I273">
            <v>339015</v>
          </cell>
          <cell r="J273">
            <v>23775</v>
          </cell>
          <cell r="K273">
            <v>89260</v>
          </cell>
        </row>
        <row r="274">
          <cell r="A274" t="str">
            <v>Breckland</v>
          </cell>
          <cell r="B274">
            <v>92574</v>
          </cell>
          <cell r="C274">
            <v>53459</v>
          </cell>
          <cell r="D274">
            <v>50789</v>
          </cell>
          <cell r="E274">
            <v>2670</v>
          </cell>
          <cell r="F274">
            <v>39115</v>
          </cell>
          <cell r="G274">
            <v>63381</v>
          </cell>
          <cell r="H274">
            <v>52012</v>
          </cell>
          <cell r="I274">
            <v>49342</v>
          </cell>
          <cell r="J274">
            <v>2670</v>
          </cell>
          <cell r="K274">
            <v>11369</v>
          </cell>
        </row>
        <row r="275">
          <cell r="A275" t="str">
            <v>Broadland</v>
          </cell>
          <cell r="B275">
            <v>99151</v>
          </cell>
          <cell r="C275">
            <v>63313</v>
          </cell>
          <cell r="D275">
            <v>60054</v>
          </cell>
          <cell r="E275">
            <v>3259</v>
          </cell>
          <cell r="F275">
            <v>35838</v>
          </cell>
          <cell r="G275">
            <v>72605</v>
          </cell>
          <cell r="H275">
            <v>61885</v>
          </cell>
          <cell r="I275">
            <v>58626</v>
          </cell>
          <cell r="J275">
            <v>3259</v>
          </cell>
          <cell r="K275">
            <v>10720</v>
          </cell>
        </row>
        <row r="276">
          <cell r="A276" t="str">
            <v>Great Yarmouth</v>
          </cell>
          <cell r="B276">
            <v>71209</v>
          </cell>
          <cell r="C276">
            <v>35103</v>
          </cell>
          <cell r="D276">
            <v>30773</v>
          </cell>
          <cell r="E276">
            <v>4330</v>
          </cell>
          <cell r="F276">
            <v>36106</v>
          </cell>
          <cell r="G276">
            <v>44818</v>
          </cell>
          <cell r="H276">
            <v>33002</v>
          </cell>
          <cell r="I276">
            <v>28672</v>
          </cell>
          <cell r="J276">
            <v>4330</v>
          </cell>
          <cell r="K276">
            <v>11816</v>
          </cell>
        </row>
        <row r="277">
          <cell r="A277" t="str">
            <v>King’s Lynn and West Norfolk</v>
          </cell>
          <cell r="B277">
            <v>108468</v>
          </cell>
          <cell r="C277">
            <v>64485</v>
          </cell>
          <cell r="D277">
            <v>61211</v>
          </cell>
          <cell r="E277">
            <v>3274</v>
          </cell>
          <cell r="F277">
            <v>43983</v>
          </cell>
          <cell r="G277">
            <v>77315</v>
          </cell>
          <cell r="H277">
            <v>62819</v>
          </cell>
          <cell r="I277">
            <v>59545</v>
          </cell>
          <cell r="J277">
            <v>3274</v>
          </cell>
          <cell r="K277">
            <v>14496</v>
          </cell>
        </row>
        <row r="278">
          <cell r="A278" t="str">
            <v>North Norfolk</v>
          </cell>
          <cell r="B278">
            <v>80426</v>
          </cell>
          <cell r="C278">
            <v>42666</v>
          </cell>
          <cell r="D278">
            <v>40426</v>
          </cell>
          <cell r="E278">
            <v>2240</v>
          </cell>
          <cell r="F278">
            <v>37760</v>
          </cell>
          <cell r="G278">
            <v>52610</v>
          </cell>
          <cell r="H278">
            <v>39681</v>
          </cell>
          <cell r="I278">
            <v>37441</v>
          </cell>
          <cell r="J278">
            <v>2240</v>
          </cell>
          <cell r="K278">
            <v>12929</v>
          </cell>
        </row>
        <row r="279">
          <cell r="A279" t="str">
            <v>Norwich</v>
          </cell>
          <cell r="B279">
            <v>98844</v>
          </cell>
          <cell r="C279">
            <v>61558</v>
          </cell>
          <cell r="D279">
            <v>56505</v>
          </cell>
          <cell r="E279">
            <v>5053</v>
          </cell>
          <cell r="F279">
            <v>37286</v>
          </cell>
          <cell r="G279">
            <v>76591</v>
          </cell>
          <cell r="H279">
            <v>61069</v>
          </cell>
          <cell r="I279">
            <v>56016</v>
          </cell>
          <cell r="J279">
            <v>5053</v>
          </cell>
          <cell r="K279">
            <v>15522</v>
          </cell>
        </row>
        <row r="280">
          <cell r="A280" t="str">
            <v>South Norfolk</v>
          </cell>
          <cell r="B280">
            <v>88474</v>
          </cell>
          <cell r="C280">
            <v>53766</v>
          </cell>
          <cell r="D280">
            <v>50817</v>
          </cell>
          <cell r="E280">
            <v>2949</v>
          </cell>
          <cell r="F280">
            <v>34708</v>
          </cell>
          <cell r="G280">
            <v>64730</v>
          </cell>
          <cell r="H280">
            <v>52322</v>
          </cell>
          <cell r="I280">
            <v>49373</v>
          </cell>
          <cell r="J280">
            <v>2949</v>
          </cell>
          <cell r="K280">
            <v>12408</v>
          </cell>
        </row>
        <row r="282">
          <cell r="A282" t="str">
            <v>Suffolk</v>
          </cell>
          <cell r="B282">
            <v>533116</v>
          </cell>
          <cell r="C282">
            <v>353555</v>
          </cell>
          <cell r="D282">
            <v>334234</v>
          </cell>
          <cell r="E282">
            <v>19321</v>
          </cell>
          <cell r="F282">
            <v>179561</v>
          </cell>
          <cell r="G282">
            <v>416579</v>
          </cell>
          <cell r="H282">
            <v>341785</v>
          </cell>
          <cell r="I282">
            <v>322927</v>
          </cell>
          <cell r="J282">
            <v>18858</v>
          </cell>
          <cell r="K282">
            <v>74794</v>
          </cell>
        </row>
        <row r="283">
          <cell r="A283" t="str">
            <v>Babergh</v>
          </cell>
          <cell r="B283">
            <v>62013</v>
          </cell>
          <cell r="C283">
            <v>42296</v>
          </cell>
          <cell r="D283">
            <v>40850</v>
          </cell>
          <cell r="E283">
            <v>1446</v>
          </cell>
          <cell r="F283">
            <v>19717</v>
          </cell>
          <cell r="G283">
            <v>50342</v>
          </cell>
          <cell r="H283">
            <v>40825</v>
          </cell>
          <cell r="I283">
            <v>39615</v>
          </cell>
          <cell r="J283">
            <v>1210</v>
          </cell>
          <cell r="K283">
            <v>9517</v>
          </cell>
        </row>
        <row r="284">
          <cell r="A284" t="str">
            <v>Forest Heath</v>
          </cell>
          <cell r="B284">
            <v>49311</v>
          </cell>
          <cell r="C284">
            <v>36350</v>
          </cell>
          <cell r="D284">
            <v>35753</v>
          </cell>
          <cell r="E284">
            <v>597</v>
          </cell>
          <cell r="F284">
            <v>12961</v>
          </cell>
          <cell r="G284">
            <v>39948</v>
          </cell>
          <cell r="H284">
            <v>34655</v>
          </cell>
          <cell r="I284">
            <v>34058</v>
          </cell>
          <cell r="J284">
            <v>597</v>
          </cell>
          <cell r="K284">
            <v>5293</v>
          </cell>
        </row>
        <row r="285">
          <cell r="A285" t="str">
            <v>Ipswich</v>
          </cell>
          <cell r="B285">
            <v>91486</v>
          </cell>
          <cell r="C285">
            <v>61697</v>
          </cell>
          <cell r="D285">
            <v>58224</v>
          </cell>
          <cell r="E285">
            <v>3473</v>
          </cell>
          <cell r="F285">
            <v>29789</v>
          </cell>
          <cell r="G285">
            <v>73301</v>
          </cell>
          <cell r="H285">
            <v>60212</v>
          </cell>
          <cell r="I285">
            <v>56739</v>
          </cell>
          <cell r="J285">
            <v>3473</v>
          </cell>
          <cell r="K285">
            <v>13089</v>
          </cell>
        </row>
        <row r="286">
          <cell r="A286" t="str">
            <v>Mid Suffolk</v>
          </cell>
          <cell r="B286">
            <v>65919</v>
          </cell>
          <cell r="C286">
            <v>44360</v>
          </cell>
          <cell r="D286">
            <v>42426</v>
          </cell>
          <cell r="E286">
            <v>1934</v>
          </cell>
          <cell r="F286">
            <v>21559</v>
          </cell>
          <cell r="G286">
            <v>53022</v>
          </cell>
          <cell r="H286">
            <v>42834</v>
          </cell>
          <cell r="I286">
            <v>40900</v>
          </cell>
          <cell r="J286">
            <v>1934</v>
          </cell>
          <cell r="K286">
            <v>10188</v>
          </cell>
        </row>
        <row r="287">
          <cell r="A287" t="str">
            <v>St. Edmundsbury</v>
          </cell>
          <cell r="B287">
            <v>76991</v>
          </cell>
          <cell r="C287">
            <v>54202</v>
          </cell>
          <cell r="D287">
            <v>51853</v>
          </cell>
          <cell r="E287">
            <v>2349</v>
          </cell>
          <cell r="F287">
            <v>22789</v>
          </cell>
          <cell r="G287">
            <v>62498</v>
          </cell>
          <cell r="H287">
            <v>53132</v>
          </cell>
          <cell r="I287">
            <v>51010</v>
          </cell>
          <cell r="J287">
            <v>2122</v>
          </cell>
          <cell r="K287">
            <v>9366</v>
          </cell>
        </row>
        <row r="288">
          <cell r="A288" t="str">
            <v>Suffolk Coastal</v>
          </cell>
          <cell r="B288">
            <v>100179</v>
          </cell>
          <cell r="C288">
            <v>62080</v>
          </cell>
          <cell r="D288">
            <v>57257</v>
          </cell>
          <cell r="E288">
            <v>4823</v>
          </cell>
          <cell r="F288">
            <v>38099</v>
          </cell>
          <cell r="G288">
            <v>74662</v>
          </cell>
          <cell r="H288">
            <v>59870</v>
          </cell>
          <cell r="I288">
            <v>55047</v>
          </cell>
          <cell r="J288">
            <v>4823</v>
          </cell>
          <cell r="K288">
            <v>14792</v>
          </cell>
        </row>
        <row r="289">
          <cell r="A289" t="str">
            <v>Waveney</v>
          </cell>
          <cell r="B289">
            <v>87217</v>
          </cell>
          <cell r="C289">
            <v>52570</v>
          </cell>
          <cell r="D289">
            <v>47871</v>
          </cell>
          <cell r="E289">
            <v>4699</v>
          </cell>
          <cell r="F289">
            <v>34647</v>
          </cell>
          <cell r="G289">
            <v>62806</v>
          </cell>
          <cell r="H289">
            <v>50257</v>
          </cell>
          <cell r="I289">
            <v>45558</v>
          </cell>
          <cell r="J289">
            <v>4699</v>
          </cell>
          <cell r="K289">
            <v>12549</v>
          </cell>
        </row>
        <row r="291">
          <cell r="A291" t="str">
            <v>LONDON</v>
          </cell>
          <cell r="B291">
            <v>5614290</v>
          </cell>
          <cell r="C291">
            <v>3595969</v>
          </cell>
          <cell r="D291">
            <v>3312754</v>
          </cell>
          <cell r="E291">
            <v>283215</v>
          </cell>
          <cell r="F291">
            <v>2018321</v>
          </cell>
          <cell r="G291">
            <v>4580303</v>
          </cell>
          <cell r="H291">
            <v>3503468</v>
          </cell>
          <cell r="I291">
            <v>3223723</v>
          </cell>
          <cell r="J291">
            <v>279745</v>
          </cell>
          <cell r="K291">
            <v>1076835</v>
          </cell>
        </row>
        <row r="293">
          <cell r="A293" t="str">
            <v>Inner London</v>
          </cell>
        </row>
        <row r="294">
          <cell r="A294" t="str">
            <v>Camden</v>
          </cell>
          <cell r="B294">
            <v>147029</v>
          </cell>
          <cell r="C294">
            <v>91897</v>
          </cell>
          <cell r="D294">
            <v>84625</v>
          </cell>
          <cell r="E294">
            <v>7272</v>
          </cell>
          <cell r="F294">
            <v>55132</v>
          </cell>
          <cell r="G294">
            <v>120254</v>
          </cell>
          <cell r="H294">
            <v>87612</v>
          </cell>
          <cell r="I294">
            <v>81155</v>
          </cell>
          <cell r="J294">
            <v>6457</v>
          </cell>
          <cell r="K294">
            <v>32642</v>
          </cell>
        </row>
        <row r="295">
          <cell r="A295" t="str">
            <v>City of London</v>
          </cell>
          <cell r="B295">
            <v>10500</v>
          </cell>
          <cell r="C295">
            <v>5520</v>
          </cell>
          <cell r="D295">
            <v>4993</v>
          </cell>
          <cell r="E295">
            <v>527</v>
          </cell>
          <cell r="F295">
            <v>4980</v>
          </cell>
          <cell r="G295">
            <v>6174</v>
          </cell>
          <cell r="H295">
            <v>4391</v>
          </cell>
          <cell r="I295">
            <v>3864</v>
          </cell>
          <cell r="J295">
            <v>527</v>
          </cell>
          <cell r="K295">
            <v>1783</v>
          </cell>
        </row>
        <row r="296">
          <cell r="A296" t="str">
            <v xml:space="preserve">Hackney </v>
          </cell>
          <cell r="B296">
            <v>141587</v>
          </cell>
          <cell r="C296">
            <v>82302</v>
          </cell>
          <cell r="D296">
            <v>70152</v>
          </cell>
          <cell r="E296">
            <v>12150</v>
          </cell>
          <cell r="F296">
            <v>59285</v>
          </cell>
          <cell r="G296">
            <v>121218</v>
          </cell>
          <cell r="H296">
            <v>80069</v>
          </cell>
          <cell r="I296">
            <v>68161</v>
          </cell>
          <cell r="J296">
            <v>11908</v>
          </cell>
          <cell r="K296">
            <v>41149</v>
          </cell>
        </row>
        <row r="297">
          <cell r="A297" t="str">
            <v xml:space="preserve">Hammersmith and Fulham </v>
          </cell>
          <cell r="B297">
            <v>126693</v>
          </cell>
          <cell r="C297">
            <v>82996</v>
          </cell>
          <cell r="D297">
            <v>79503</v>
          </cell>
          <cell r="E297">
            <v>3493</v>
          </cell>
          <cell r="F297">
            <v>43697</v>
          </cell>
          <cell r="G297">
            <v>109602</v>
          </cell>
          <cell r="H297">
            <v>81189</v>
          </cell>
          <cell r="I297">
            <v>77696</v>
          </cell>
          <cell r="J297">
            <v>3493</v>
          </cell>
          <cell r="K297">
            <v>28413</v>
          </cell>
        </row>
        <row r="298">
          <cell r="A298" t="str">
            <v>Haringey</v>
          </cell>
          <cell r="B298">
            <v>161367</v>
          </cell>
          <cell r="C298">
            <v>99148</v>
          </cell>
          <cell r="D298">
            <v>87072</v>
          </cell>
          <cell r="E298">
            <v>12076</v>
          </cell>
          <cell r="F298">
            <v>62219</v>
          </cell>
          <cell r="G298">
            <v>141871</v>
          </cell>
          <cell r="H298">
            <v>97993</v>
          </cell>
          <cell r="I298">
            <v>86148</v>
          </cell>
          <cell r="J298">
            <v>11845</v>
          </cell>
          <cell r="K298">
            <v>43878</v>
          </cell>
        </row>
        <row r="299">
          <cell r="A299" t="str">
            <v>Islington</v>
          </cell>
          <cell r="B299">
            <v>139355</v>
          </cell>
          <cell r="C299">
            <v>86224</v>
          </cell>
          <cell r="D299">
            <v>75838</v>
          </cell>
          <cell r="E299">
            <v>10386</v>
          </cell>
          <cell r="F299">
            <v>53131</v>
          </cell>
          <cell r="G299">
            <v>117166</v>
          </cell>
          <cell r="H299">
            <v>84464</v>
          </cell>
          <cell r="I299">
            <v>74078</v>
          </cell>
          <cell r="J299">
            <v>10386</v>
          </cell>
          <cell r="K299">
            <v>32702</v>
          </cell>
        </row>
        <row r="300">
          <cell r="A300" t="str">
            <v>Kensington and Chelsea</v>
          </cell>
          <cell r="B300">
            <v>136002</v>
          </cell>
          <cell r="C300">
            <v>84804</v>
          </cell>
          <cell r="D300">
            <v>76121</v>
          </cell>
          <cell r="E300">
            <v>8683</v>
          </cell>
          <cell r="F300">
            <v>51198</v>
          </cell>
          <cell r="G300">
            <v>113341</v>
          </cell>
          <cell r="H300">
            <v>81550</v>
          </cell>
          <cell r="I300">
            <v>72867</v>
          </cell>
          <cell r="J300">
            <v>8683</v>
          </cell>
          <cell r="K300">
            <v>31791</v>
          </cell>
        </row>
        <row r="301">
          <cell r="A301" t="str">
            <v xml:space="preserve">Lambeth </v>
          </cell>
          <cell r="B301">
            <v>205406</v>
          </cell>
          <cell r="C301">
            <v>140411</v>
          </cell>
          <cell r="D301">
            <v>129697</v>
          </cell>
          <cell r="E301">
            <v>10714</v>
          </cell>
          <cell r="F301">
            <v>64995</v>
          </cell>
          <cell r="G301">
            <v>180857</v>
          </cell>
          <cell r="H301">
            <v>138806</v>
          </cell>
          <cell r="I301">
            <v>128092</v>
          </cell>
          <cell r="J301">
            <v>10714</v>
          </cell>
          <cell r="K301">
            <v>42051</v>
          </cell>
        </row>
        <row r="302">
          <cell r="A302" t="str">
            <v xml:space="preserve">Lewisham </v>
          </cell>
          <cell r="B302">
            <v>188144</v>
          </cell>
          <cell r="C302">
            <v>125710</v>
          </cell>
          <cell r="D302">
            <v>115265</v>
          </cell>
          <cell r="E302">
            <v>10445</v>
          </cell>
          <cell r="F302">
            <v>62434</v>
          </cell>
          <cell r="G302">
            <v>156626</v>
          </cell>
          <cell r="H302">
            <v>123973</v>
          </cell>
          <cell r="I302">
            <v>113528</v>
          </cell>
          <cell r="J302">
            <v>10445</v>
          </cell>
          <cell r="K302">
            <v>32653</v>
          </cell>
        </row>
        <row r="303">
          <cell r="A303" t="str">
            <v xml:space="preserve">Newham </v>
          </cell>
          <cell r="B303">
            <v>173928</v>
          </cell>
          <cell r="C303">
            <v>100053</v>
          </cell>
          <cell r="D303">
            <v>83334</v>
          </cell>
          <cell r="E303">
            <v>16719</v>
          </cell>
          <cell r="F303">
            <v>73875</v>
          </cell>
          <cell r="G303">
            <v>145931</v>
          </cell>
          <cell r="H303">
            <v>97985</v>
          </cell>
          <cell r="I303">
            <v>81491</v>
          </cell>
          <cell r="J303">
            <v>16494</v>
          </cell>
          <cell r="K303">
            <v>47946</v>
          </cell>
        </row>
        <row r="304">
          <cell r="A304" t="str">
            <v>Southwark</v>
          </cell>
          <cell r="B304">
            <v>181291</v>
          </cell>
          <cell r="C304">
            <v>114458</v>
          </cell>
          <cell r="D304">
            <v>99081</v>
          </cell>
          <cell r="E304">
            <v>15377</v>
          </cell>
          <cell r="F304">
            <v>66833</v>
          </cell>
          <cell r="G304">
            <v>151782</v>
          </cell>
          <cell r="H304">
            <v>109935</v>
          </cell>
          <cell r="I304">
            <v>95118</v>
          </cell>
          <cell r="J304">
            <v>14817</v>
          </cell>
          <cell r="K304">
            <v>41847</v>
          </cell>
        </row>
        <row r="305">
          <cell r="A305" t="str">
            <v>Tower Hamlets</v>
          </cell>
          <cell r="B305">
            <v>133496</v>
          </cell>
          <cell r="C305">
            <v>68269</v>
          </cell>
          <cell r="D305">
            <v>58821</v>
          </cell>
          <cell r="E305">
            <v>9448</v>
          </cell>
          <cell r="F305">
            <v>65227</v>
          </cell>
          <cell r="G305">
            <v>112833</v>
          </cell>
          <cell r="H305">
            <v>67360</v>
          </cell>
          <cell r="I305">
            <v>57912</v>
          </cell>
          <cell r="J305">
            <v>9448</v>
          </cell>
          <cell r="K305">
            <v>45473</v>
          </cell>
        </row>
        <row r="306">
          <cell r="A306" t="str">
            <v>Wandsworth</v>
          </cell>
          <cell r="B306">
            <v>220063</v>
          </cell>
          <cell r="C306">
            <v>142045</v>
          </cell>
          <cell r="D306">
            <v>135001</v>
          </cell>
          <cell r="E306">
            <v>7044</v>
          </cell>
          <cell r="F306">
            <v>78018</v>
          </cell>
          <cell r="G306">
            <v>176165</v>
          </cell>
          <cell r="H306">
            <v>136306</v>
          </cell>
          <cell r="I306">
            <v>129262</v>
          </cell>
          <cell r="J306">
            <v>7044</v>
          </cell>
          <cell r="K306">
            <v>39859</v>
          </cell>
        </row>
        <row r="307">
          <cell r="A307" t="str">
            <v>Westminster</v>
          </cell>
          <cell r="B307">
            <v>177764</v>
          </cell>
          <cell r="C307">
            <v>105152</v>
          </cell>
          <cell r="D307">
            <v>93677</v>
          </cell>
          <cell r="E307">
            <v>11475</v>
          </cell>
          <cell r="F307">
            <v>72612</v>
          </cell>
          <cell r="G307">
            <v>142663</v>
          </cell>
          <cell r="H307">
            <v>100493</v>
          </cell>
          <cell r="I307">
            <v>89395</v>
          </cell>
          <cell r="J307">
            <v>11098</v>
          </cell>
          <cell r="K307">
            <v>42170</v>
          </cell>
        </row>
        <row r="309">
          <cell r="A309" t="str">
            <v>Outer London</v>
          </cell>
        </row>
        <row r="310">
          <cell r="A310" t="str">
            <v>Barking and Dagenham</v>
          </cell>
          <cell r="B310">
            <v>115156</v>
          </cell>
          <cell r="C310">
            <v>68223</v>
          </cell>
          <cell r="D310">
            <v>61251</v>
          </cell>
          <cell r="E310">
            <v>6972</v>
          </cell>
          <cell r="F310">
            <v>46933</v>
          </cell>
          <cell r="G310">
            <v>91266</v>
          </cell>
          <cell r="H310">
            <v>67514</v>
          </cell>
          <cell r="I310">
            <v>60542</v>
          </cell>
          <cell r="J310">
            <v>6972</v>
          </cell>
          <cell r="K310">
            <v>23752</v>
          </cell>
        </row>
        <row r="311">
          <cell r="A311" t="str">
            <v>Barnet</v>
          </cell>
          <cell r="B311">
            <v>269298</v>
          </cell>
          <cell r="C311">
            <v>176279</v>
          </cell>
          <cell r="D311">
            <v>166742</v>
          </cell>
          <cell r="E311">
            <v>9537</v>
          </cell>
          <cell r="F311">
            <v>93019</v>
          </cell>
          <cell r="G311">
            <v>212694</v>
          </cell>
          <cell r="H311">
            <v>171008</v>
          </cell>
          <cell r="I311">
            <v>161708</v>
          </cell>
          <cell r="J311">
            <v>9300</v>
          </cell>
          <cell r="K311">
            <v>41686</v>
          </cell>
        </row>
        <row r="312">
          <cell r="A312" t="str">
            <v>Bexley</v>
          </cell>
          <cell r="B312">
            <v>178710</v>
          </cell>
          <cell r="C312">
            <v>111703</v>
          </cell>
          <cell r="D312">
            <v>103838</v>
          </cell>
          <cell r="E312">
            <v>7865</v>
          </cell>
          <cell r="F312">
            <v>67007</v>
          </cell>
          <cell r="G312">
            <v>136698</v>
          </cell>
          <cell r="H312">
            <v>108524</v>
          </cell>
          <cell r="I312">
            <v>100924</v>
          </cell>
          <cell r="J312">
            <v>7600</v>
          </cell>
          <cell r="K312">
            <v>28174</v>
          </cell>
        </row>
        <row r="313">
          <cell r="A313" t="str">
            <v xml:space="preserve">Brent </v>
          </cell>
          <cell r="B313">
            <v>203725</v>
          </cell>
          <cell r="C313">
            <v>133370</v>
          </cell>
          <cell r="D313">
            <v>118485</v>
          </cell>
          <cell r="E313">
            <v>14885</v>
          </cell>
          <cell r="F313">
            <v>70355</v>
          </cell>
          <cell r="G313">
            <v>168395</v>
          </cell>
          <cell r="H313">
            <v>130127</v>
          </cell>
          <cell r="I313">
            <v>115242</v>
          </cell>
          <cell r="J313">
            <v>14885</v>
          </cell>
          <cell r="K313">
            <v>38268</v>
          </cell>
        </row>
        <row r="314">
          <cell r="A314" t="str">
            <v>Bromley</v>
          </cell>
          <cell r="B314">
            <v>237076</v>
          </cell>
          <cell r="C314">
            <v>152440</v>
          </cell>
          <cell r="D314">
            <v>144048</v>
          </cell>
          <cell r="E314">
            <v>8392</v>
          </cell>
          <cell r="F314">
            <v>84636</v>
          </cell>
          <cell r="G314">
            <v>183100</v>
          </cell>
          <cell r="H314">
            <v>148340</v>
          </cell>
          <cell r="I314">
            <v>139948</v>
          </cell>
          <cell r="J314">
            <v>8392</v>
          </cell>
          <cell r="K314">
            <v>34760</v>
          </cell>
        </row>
        <row r="315">
          <cell r="A315" t="str">
            <v>Croydon</v>
          </cell>
          <cell r="B315">
            <v>260449</v>
          </cell>
          <cell r="C315">
            <v>178370</v>
          </cell>
          <cell r="D315">
            <v>168039</v>
          </cell>
          <cell r="E315">
            <v>10331</v>
          </cell>
          <cell r="F315">
            <v>82079</v>
          </cell>
          <cell r="G315">
            <v>214263</v>
          </cell>
          <cell r="H315">
            <v>174111</v>
          </cell>
          <cell r="I315">
            <v>163780</v>
          </cell>
          <cell r="J315">
            <v>10331</v>
          </cell>
          <cell r="K315">
            <v>40152</v>
          </cell>
        </row>
        <row r="316">
          <cell r="A316" t="str">
            <v>Ealing</v>
          </cell>
          <cell r="B316">
            <v>230914</v>
          </cell>
          <cell r="C316">
            <v>139816</v>
          </cell>
          <cell r="D316">
            <v>130840</v>
          </cell>
          <cell r="E316">
            <v>8976</v>
          </cell>
          <cell r="F316">
            <v>91098</v>
          </cell>
          <cell r="G316">
            <v>183482</v>
          </cell>
          <cell r="H316">
            <v>136601</v>
          </cell>
          <cell r="I316">
            <v>127890</v>
          </cell>
          <cell r="J316">
            <v>8711</v>
          </cell>
          <cell r="K316">
            <v>46881</v>
          </cell>
        </row>
        <row r="317">
          <cell r="A317" t="str">
            <v>Enfield</v>
          </cell>
          <cell r="B317">
            <v>208008</v>
          </cell>
          <cell r="C317">
            <v>133282</v>
          </cell>
          <cell r="D317">
            <v>123694</v>
          </cell>
          <cell r="E317">
            <v>9588</v>
          </cell>
          <cell r="F317">
            <v>74726</v>
          </cell>
          <cell r="G317">
            <v>164078</v>
          </cell>
          <cell r="H317">
            <v>130084</v>
          </cell>
          <cell r="I317">
            <v>120496</v>
          </cell>
          <cell r="J317">
            <v>9588</v>
          </cell>
          <cell r="K317">
            <v>33994</v>
          </cell>
        </row>
        <row r="318">
          <cell r="A318" t="str">
            <v>Greenwich</v>
          </cell>
          <cell r="B318">
            <v>159926</v>
          </cell>
          <cell r="C318">
            <v>103963</v>
          </cell>
          <cell r="D318">
            <v>92899</v>
          </cell>
          <cell r="E318">
            <v>11064</v>
          </cell>
          <cell r="F318">
            <v>55963</v>
          </cell>
          <cell r="G318">
            <v>133805</v>
          </cell>
          <cell r="H318">
            <v>102810</v>
          </cell>
          <cell r="I318">
            <v>91746</v>
          </cell>
          <cell r="J318">
            <v>11064</v>
          </cell>
          <cell r="K318">
            <v>30995</v>
          </cell>
        </row>
        <row r="319">
          <cell r="A319" t="str">
            <v>Harrow</v>
          </cell>
          <cell r="B319">
            <v>166200</v>
          </cell>
          <cell r="C319">
            <v>112186</v>
          </cell>
          <cell r="D319">
            <v>106197</v>
          </cell>
          <cell r="E319">
            <v>5989</v>
          </cell>
          <cell r="F319">
            <v>54014</v>
          </cell>
          <cell r="G319">
            <v>132577</v>
          </cell>
          <cell r="H319">
            <v>107856</v>
          </cell>
          <cell r="I319">
            <v>101867</v>
          </cell>
          <cell r="J319">
            <v>5989</v>
          </cell>
          <cell r="K319">
            <v>24721</v>
          </cell>
        </row>
        <row r="320">
          <cell r="A320" t="str">
            <v>Havering</v>
          </cell>
          <cell r="B320">
            <v>184835</v>
          </cell>
          <cell r="C320">
            <v>129475</v>
          </cell>
          <cell r="D320">
            <v>124121</v>
          </cell>
          <cell r="E320">
            <v>5354</v>
          </cell>
          <cell r="F320">
            <v>55360</v>
          </cell>
          <cell r="G320">
            <v>150240</v>
          </cell>
          <cell r="H320">
            <v>127805</v>
          </cell>
          <cell r="I320">
            <v>122451</v>
          </cell>
          <cell r="J320">
            <v>5354</v>
          </cell>
          <cell r="K320">
            <v>22435</v>
          </cell>
        </row>
        <row r="321">
          <cell r="A321" t="str">
            <v>Hillingdon</v>
          </cell>
          <cell r="B321">
            <v>199539</v>
          </cell>
          <cell r="C321">
            <v>132092</v>
          </cell>
          <cell r="D321">
            <v>127572</v>
          </cell>
          <cell r="E321">
            <v>4520</v>
          </cell>
          <cell r="F321">
            <v>67447</v>
          </cell>
          <cell r="G321">
            <v>156802</v>
          </cell>
          <cell r="H321">
            <v>128125</v>
          </cell>
          <cell r="I321">
            <v>123605</v>
          </cell>
          <cell r="J321">
            <v>4520</v>
          </cell>
          <cell r="K321">
            <v>28677</v>
          </cell>
        </row>
        <row r="322">
          <cell r="A322" t="str">
            <v>Hounslow</v>
          </cell>
          <cell r="B322">
            <v>169443</v>
          </cell>
          <cell r="C322">
            <v>107314</v>
          </cell>
          <cell r="D322">
            <v>102694</v>
          </cell>
          <cell r="E322">
            <v>4620</v>
          </cell>
          <cell r="F322">
            <v>62129</v>
          </cell>
          <cell r="G322">
            <v>134174</v>
          </cell>
          <cell r="H322">
            <v>105739</v>
          </cell>
          <cell r="I322">
            <v>101119</v>
          </cell>
          <cell r="J322">
            <v>4620</v>
          </cell>
          <cell r="K322">
            <v>28435</v>
          </cell>
        </row>
        <row r="323">
          <cell r="A323" t="str">
            <v>Kingston upon Thames</v>
          </cell>
          <cell r="B323">
            <v>111963</v>
          </cell>
          <cell r="C323">
            <v>76346</v>
          </cell>
          <cell r="D323">
            <v>72445</v>
          </cell>
          <cell r="E323">
            <v>3901</v>
          </cell>
          <cell r="F323">
            <v>35617</v>
          </cell>
          <cell r="G323">
            <v>93596</v>
          </cell>
          <cell r="H323">
            <v>74745</v>
          </cell>
          <cell r="I323">
            <v>70844</v>
          </cell>
          <cell r="J323">
            <v>3901</v>
          </cell>
          <cell r="K323">
            <v>18851</v>
          </cell>
        </row>
        <row r="324">
          <cell r="A324" t="str">
            <v>Merton</v>
          </cell>
          <cell r="B324">
            <v>146971</v>
          </cell>
          <cell r="C324">
            <v>103353</v>
          </cell>
          <cell r="D324">
            <v>96013</v>
          </cell>
          <cell r="E324">
            <v>7340</v>
          </cell>
          <cell r="F324">
            <v>43618</v>
          </cell>
          <cell r="G324">
            <v>118294</v>
          </cell>
          <cell r="H324">
            <v>100693</v>
          </cell>
          <cell r="I324">
            <v>93353</v>
          </cell>
          <cell r="J324">
            <v>7340</v>
          </cell>
          <cell r="K324">
            <v>17601</v>
          </cell>
        </row>
        <row r="325">
          <cell r="A325" t="str">
            <v>Redbridge</v>
          </cell>
          <cell r="B325">
            <v>176140</v>
          </cell>
          <cell r="C325">
            <v>112581</v>
          </cell>
          <cell r="D325">
            <v>102897</v>
          </cell>
          <cell r="E325">
            <v>9684</v>
          </cell>
          <cell r="F325">
            <v>63559</v>
          </cell>
          <cell r="G325">
            <v>142581</v>
          </cell>
          <cell r="H325">
            <v>109497</v>
          </cell>
          <cell r="I325">
            <v>99813</v>
          </cell>
          <cell r="J325">
            <v>9684</v>
          </cell>
          <cell r="K325">
            <v>33084</v>
          </cell>
        </row>
        <row r="326">
          <cell r="A326" t="str">
            <v>Richmond upon Thames</v>
          </cell>
          <cell r="B326">
            <v>147830</v>
          </cell>
          <cell r="C326">
            <v>95331</v>
          </cell>
          <cell r="D326">
            <v>90984</v>
          </cell>
          <cell r="E326">
            <v>4347</v>
          </cell>
          <cell r="F326">
            <v>52499</v>
          </cell>
          <cell r="G326">
            <v>116643</v>
          </cell>
          <cell r="H326">
            <v>90714</v>
          </cell>
          <cell r="I326">
            <v>86620</v>
          </cell>
          <cell r="J326">
            <v>4094</v>
          </cell>
          <cell r="K326">
            <v>25929</v>
          </cell>
        </row>
        <row r="327">
          <cell r="A327" t="str">
            <v>Sutton</v>
          </cell>
          <cell r="B327">
            <v>138937</v>
          </cell>
          <cell r="C327">
            <v>100032</v>
          </cell>
          <cell r="D327">
            <v>95356</v>
          </cell>
          <cell r="E327">
            <v>4676</v>
          </cell>
          <cell r="F327">
            <v>38905</v>
          </cell>
          <cell r="G327">
            <v>112646</v>
          </cell>
          <cell r="H327">
            <v>97716</v>
          </cell>
          <cell r="I327">
            <v>93040</v>
          </cell>
          <cell r="J327">
            <v>4676</v>
          </cell>
          <cell r="K327">
            <v>14930</v>
          </cell>
        </row>
        <row r="328">
          <cell r="A328" t="str">
            <v>Waltham Forest</v>
          </cell>
          <cell r="B328">
            <v>166545</v>
          </cell>
          <cell r="C328">
            <v>100824</v>
          </cell>
          <cell r="D328">
            <v>91459</v>
          </cell>
          <cell r="E328">
            <v>9365</v>
          </cell>
          <cell r="F328">
            <v>65721</v>
          </cell>
          <cell r="G328">
            <v>138486</v>
          </cell>
          <cell r="H328">
            <v>99333</v>
          </cell>
          <cell r="I328">
            <v>89968</v>
          </cell>
          <cell r="J328">
            <v>9365</v>
          </cell>
          <cell r="K328">
            <v>39153</v>
          </cell>
        </row>
        <row r="330">
          <cell r="A330" t="str">
            <v>SOUTH EAST</v>
          </cell>
          <cell r="B330">
            <v>6264361</v>
          </cell>
          <cell r="C330">
            <v>4157717</v>
          </cell>
          <cell r="D330">
            <v>3981259</v>
          </cell>
          <cell r="E330">
            <v>176458</v>
          </cell>
          <cell r="F330">
            <v>2106644</v>
          </cell>
          <cell r="G330">
            <v>4856006</v>
          </cell>
          <cell r="H330">
            <v>4017229</v>
          </cell>
          <cell r="I330">
            <v>3843185</v>
          </cell>
          <cell r="J330">
            <v>174044</v>
          </cell>
          <cell r="K330">
            <v>838777</v>
          </cell>
        </row>
        <row r="332">
          <cell r="A332" t="str">
            <v>Bracknell Forest UA</v>
          </cell>
          <cell r="B332">
            <v>85305</v>
          </cell>
          <cell r="C332">
            <v>64326</v>
          </cell>
          <cell r="D332">
            <v>62142</v>
          </cell>
          <cell r="E332">
            <v>2184</v>
          </cell>
          <cell r="F332">
            <v>20979</v>
          </cell>
          <cell r="G332">
            <v>71930</v>
          </cell>
          <cell r="H332">
            <v>62520</v>
          </cell>
          <cell r="I332">
            <v>60336</v>
          </cell>
          <cell r="J332">
            <v>2184</v>
          </cell>
          <cell r="K332">
            <v>9410</v>
          </cell>
        </row>
        <row r="333">
          <cell r="A333" t="str">
            <v>Brighton and Hove UA</v>
          </cell>
          <cell r="B333">
            <v>202494</v>
          </cell>
          <cell r="C333">
            <v>129015</v>
          </cell>
          <cell r="D333">
            <v>121889</v>
          </cell>
          <cell r="E333">
            <v>7126</v>
          </cell>
          <cell r="F333">
            <v>73479</v>
          </cell>
          <cell r="G333">
            <v>157206</v>
          </cell>
          <cell r="H333">
            <v>125803</v>
          </cell>
          <cell r="I333">
            <v>118677</v>
          </cell>
          <cell r="J333">
            <v>7126</v>
          </cell>
          <cell r="K333">
            <v>31403</v>
          </cell>
        </row>
        <row r="334">
          <cell r="A334" t="str">
            <v>Isle of Wight UA</v>
          </cell>
          <cell r="B334">
            <v>99535</v>
          </cell>
          <cell r="C334">
            <v>55274</v>
          </cell>
          <cell r="D334">
            <v>52305</v>
          </cell>
          <cell r="E334">
            <v>2969</v>
          </cell>
          <cell r="F334">
            <v>44261</v>
          </cell>
          <cell r="G334">
            <v>68067</v>
          </cell>
          <cell r="H334">
            <v>52553</v>
          </cell>
          <cell r="I334">
            <v>49584</v>
          </cell>
          <cell r="J334">
            <v>2969</v>
          </cell>
          <cell r="K334">
            <v>15514</v>
          </cell>
        </row>
        <row r="335">
          <cell r="A335" t="str">
            <v>Medway UA</v>
          </cell>
          <cell r="B335">
            <v>181265</v>
          </cell>
          <cell r="C335">
            <v>125395</v>
          </cell>
          <cell r="D335">
            <v>116815</v>
          </cell>
          <cell r="E335">
            <v>8580</v>
          </cell>
          <cell r="F335">
            <v>55870</v>
          </cell>
          <cell r="G335">
            <v>149096</v>
          </cell>
          <cell r="H335">
            <v>122016</v>
          </cell>
          <cell r="I335">
            <v>113436</v>
          </cell>
          <cell r="J335">
            <v>8580</v>
          </cell>
          <cell r="K335">
            <v>27080</v>
          </cell>
        </row>
        <row r="336">
          <cell r="A336" t="str">
            <v>Milton Keynes UA</v>
          </cell>
          <cell r="B336">
            <v>151368</v>
          </cell>
          <cell r="C336">
            <v>107522</v>
          </cell>
          <cell r="D336">
            <v>99858</v>
          </cell>
          <cell r="E336">
            <v>7664</v>
          </cell>
          <cell r="F336">
            <v>43846</v>
          </cell>
          <cell r="G336">
            <v>127374</v>
          </cell>
          <cell r="H336">
            <v>105000</v>
          </cell>
          <cell r="I336">
            <v>97773</v>
          </cell>
          <cell r="J336">
            <v>7227</v>
          </cell>
          <cell r="K336">
            <v>22374</v>
          </cell>
        </row>
        <row r="337">
          <cell r="A337" t="str">
            <v>Portsmouth UA</v>
          </cell>
          <cell r="B337">
            <v>145211</v>
          </cell>
          <cell r="C337">
            <v>91527</v>
          </cell>
          <cell r="D337">
            <v>84764</v>
          </cell>
          <cell r="E337">
            <v>6763</v>
          </cell>
          <cell r="F337">
            <v>53684</v>
          </cell>
          <cell r="G337">
            <v>112468</v>
          </cell>
          <cell r="H337">
            <v>89085</v>
          </cell>
          <cell r="I337">
            <v>82322</v>
          </cell>
          <cell r="J337">
            <v>6763</v>
          </cell>
          <cell r="K337">
            <v>23383</v>
          </cell>
        </row>
        <row r="338">
          <cell r="A338" t="str">
            <v>Reading UA</v>
          </cell>
          <cell r="B338">
            <v>117546</v>
          </cell>
          <cell r="C338">
            <v>80620</v>
          </cell>
          <cell r="D338">
            <v>77530</v>
          </cell>
          <cell r="E338">
            <v>3090</v>
          </cell>
          <cell r="F338">
            <v>36926</v>
          </cell>
          <cell r="G338">
            <v>96940</v>
          </cell>
          <cell r="H338">
            <v>78656</v>
          </cell>
          <cell r="I338">
            <v>75566</v>
          </cell>
          <cell r="J338">
            <v>3090</v>
          </cell>
          <cell r="K338">
            <v>18284</v>
          </cell>
        </row>
        <row r="339">
          <cell r="A339" t="str">
            <v>Slough UA</v>
          </cell>
          <cell r="B339">
            <v>84322</v>
          </cell>
          <cell r="C339">
            <v>50772</v>
          </cell>
          <cell r="D339">
            <v>48512</v>
          </cell>
          <cell r="E339">
            <v>2260</v>
          </cell>
          <cell r="F339">
            <v>33550</v>
          </cell>
          <cell r="G339">
            <v>64328</v>
          </cell>
          <cell r="H339">
            <v>49643</v>
          </cell>
          <cell r="I339">
            <v>47383</v>
          </cell>
          <cell r="J339">
            <v>2260</v>
          </cell>
          <cell r="K339">
            <v>14685</v>
          </cell>
        </row>
        <row r="340">
          <cell r="A340" t="str">
            <v>Southampton UA</v>
          </cell>
          <cell r="B340">
            <v>175243</v>
          </cell>
          <cell r="C340">
            <v>109687</v>
          </cell>
          <cell r="D340">
            <v>100232</v>
          </cell>
          <cell r="E340">
            <v>9455</v>
          </cell>
          <cell r="F340">
            <v>65556</v>
          </cell>
          <cell r="G340">
            <v>137458</v>
          </cell>
          <cell r="H340">
            <v>106745</v>
          </cell>
          <cell r="I340">
            <v>97290</v>
          </cell>
          <cell r="J340">
            <v>9455</v>
          </cell>
          <cell r="K340">
            <v>30713</v>
          </cell>
        </row>
        <row r="341">
          <cell r="A341" t="str">
            <v>West Berkshire UA</v>
          </cell>
          <cell r="B341">
            <v>112544</v>
          </cell>
          <cell r="C341">
            <v>81006</v>
          </cell>
          <cell r="D341">
            <v>79489</v>
          </cell>
          <cell r="E341">
            <v>1517</v>
          </cell>
          <cell r="F341">
            <v>31538</v>
          </cell>
          <cell r="G341">
            <v>89223</v>
          </cell>
          <cell r="H341">
            <v>77396</v>
          </cell>
          <cell r="I341">
            <v>75879</v>
          </cell>
          <cell r="J341">
            <v>1517</v>
          </cell>
          <cell r="K341">
            <v>11827</v>
          </cell>
        </row>
        <row r="342">
          <cell r="A342" t="str">
            <v>Windsor and Maidenhead UA</v>
          </cell>
          <cell r="B342">
            <v>111517</v>
          </cell>
          <cell r="C342">
            <v>77081</v>
          </cell>
          <cell r="D342">
            <v>76172</v>
          </cell>
          <cell r="E342">
            <v>909</v>
          </cell>
          <cell r="F342">
            <v>34436</v>
          </cell>
          <cell r="G342">
            <v>86436</v>
          </cell>
          <cell r="H342">
            <v>74378</v>
          </cell>
          <cell r="I342">
            <v>73469</v>
          </cell>
          <cell r="J342">
            <v>909</v>
          </cell>
          <cell r="K342">
            <v>12058</v>
          </cell>
        </row>
        <row r="343">
          <cell r="A343" t="str">
            <v>Wokingham UA</v>
          </cell>
          <cell r="B343">
            <v>119839</v>
          </cell>
          <cell r="C343">
            <v>87342</v>
          </cell>
          <cell r="D343">
            <v>85725</v>
          </cell>
          <cell r="E343">
            <v>1617</v>
          </cell>
          <cell r="F343">
            <v>32497</v>
          </cell>
          <cell r="G343">
            <v>97663</v>
          </cell>
          <cell r="H343">
            <v>84630</v>
          </cell>
          <cell r="I343">
            <v>83013</v>
          </cell>
          <cell r="J343">
            <v>1617</v>
          </cell>
          <cell r="K343">
            <v>13033</v>
          </cell>
        </row>
        <row r="345">
          <cell r="A345" t="str">
            <v>Buckinghamshire</v>
          </cell>
          <cell r="B345">
            <v>372674</v>
          </cell>
          <cell r="C345">
            <v>260881</v>
          </cell>
          <cell r="D345">
            <v>249459</v>
          </cell>
          <cell r="E345">
            <v>11422</v>
          </cell>
          <cell r="F345">
            <v>111793</v>
          </cell>
          <cell r="G345">
            <v>299824</v>
          </cell>
          <cell r="H345">
            <v>253111</v>
          </cell>
          <cell r="I345">
            <v>241689</v>
          </cell>
          <cell r="J345">
            <v>11422</v>
          </cell>
          <cell r="K345">
            <v>46713</v>
          </cell>
        </row>
        <row r="346">
          <cell r="A346" t="str">
            <v>Aylesbury Vale</v>
          </cell>
          <cell r="B346">
            <v>122410</v>
          </cell>
          <cell r="C346">
            <v>88696</v>
          </cell>
          <cell r="D346">
            <v>84583</v>
          </cell>
          <cell r="E346">
            <v>4113</v>
          </cell>
          <cell r="F346">
            <v>33714</v>
          </cell>
          <cell r="G346">
            <v>99509</v>
          </cell>
          <cell r="H346">
            <v>86530</v>
          </cell>
          <cell r="I346">
            <v>82417</v>
          </cell>
          <cell r="J346">
            <v>4113</v>
          </cell>
          <cell r="K346">
            <v>12979</v>
          </cell>
        </row>
        <row r="347">
          <cell r="A347" t="str">
            <v>Chiltern</v>
          </cell>
          <cell r="B347">
            <v>76611</v>
          </cell>
          <cell r="C347">
            <v>51189</v>
          </cell>
          <cell r="D347">
            <v>49596</v>
          </cell>
          <cell r="E347">
            <v>1593</v>
          </cell>
          <cell r="F347">
            <v>25422</v>
          </cell>
          <cell r="G347">
            <v>57349</v>
          </cell>
          <cell r="H347">
            <v>48355</v>
          </cell>
          <cell r="I347">
            <v>46762</v>
          </cell>
          <cell r="J347">
            <v>1593</v>
          </cell>
          <cell r="K347">
            <v>8994</v>
          </cell>
        </row>
        <row r="348">
          <cell r="A348" t="str">
            <v>South Bucks</v>
          </cell>
          <cell r="B348">
            <v>49007</v>
          </cell>
          <cell r="C348">
            <v>32966</v>
          </cell>
          <cell r="D348">
            <v>32164</v>
          </cell>
          <cell r="E348">
            <v>802</v>
          </cell>
          <cell r="F348">
            <v>16041</v>
          </cell>
          <cell r="G348">
            <v>39129</v>
          </cell>
          <cell r="H348">
            <v>31440</v>
          </cell>
          <cell r="I348">
            <v>30638</v>
          </cell>
          <cell r="J348">
            <v>802</v>
          </cell>
          <cell r="K348">
            <v>7689</v>
          </cell>
        </row>
        <row r="349">
          <cell r="A349" t="str">
            <v>Wycombe</v>
          </cell>
          <cell r="B349">
            <v>124646</v>
          </cell>
          <cell r="C349">
            <v>88030</v>
          </cell>
          <cell r="D349">
            <v>83116</v>
          </cell>
          <cell r="E349">
            <v>4914</v>
          </cell>
          <cell r="F349">
            <v>36616</v>
          </cell>
          <cell r="G349">
            <v>103837</v>
          </cell>
          <cell r="H349">
            <v>86786</v>
          </cell>
          <cell r="I349">
            <v>81872</v>
          </cell>
          <cell r="J349">
            <v>4914</v>
          </cell>
          <cell r="K349">
            <v>17051</v>
          </cell>
        </row>
        <row r="351">
          <cell r="A351" t="str">
            <v>East Sussex</v>
          </cell>
          <cell r="B351">
            <v>387796</v>
          </cell>
          <cell r="C351">
            <v>223935</v>
          </cell>
          <cell r="D351">
            <v>211643</v>
          </cell>
          <cell r="E351">
            <v>12292</v>
          </cell>
          <cell r="F351">
            <v>163861</v>
          </cell>
          <cell r="G351">
            <v>266182</v>
          </cell>
          <cell r="H351">
            <v>215735</v>
          </cell>
          <cell r="I351">
            <v>203934</v>
          </cell>
          <cell r="J351">
            <v>11801</v>
          </cell>
          <cell r="K351">
            <v>50447</v>
          </cell>
        </row>
        <row r="352">
          <cell r="A352" t="str">
            <v>Eastbourne</v>
          </cell>
          <cell r="B352">
            <v>67968</v>
          </cell>
          <cell r="C352">
            <v>42502</v>
          </cell>
          <cell r="D352">
            <v>40809</v>
          </cell>
          <cell r="E352">
            <v>1693</v>
          </cell>
          <cell r="F352">
            <v>25466</v>
          </cell>
          <cell r="G352">
            <v>51377</v>
          </cell>
          <cell r="H352">
            <v>41711</v>
          </cell>
          <cell r="I352">
            <v>40018</v>
          </cell>
          <cell r="J352">
            <v>1693</v>
          </cell>
          <cell r="K352">
            <v>9666</v>
          </cell>
        </row>
        <row r="353">
          <cell r="A353" t="str">
            <v>Hastings</v>
          </cell>
          <cell r="B353">
            <v>61879</v>
          </cell>
          <cell r="C353">
            <v>36378</v>
          </cell>
          <cell r="D353">
            <v>33107</v>
          </cell>
          <cell r="E353">
            <v>3271</v>
          </cell>
          <cell r="F353">
            <v>25501</v>
          </cell>
          <cell r="G353">
            <v>44032</v>
          </cell>
          <cell r="H353">
            <v>35030</v>
          </cell>
          <cell r="I353">
            <v>32010</v>
          </cell>
          <cell r="J353">
            <v>3020</v>
          </cell>
          <cell r="K353">
            <v>9002</v>
          </cell>
        </row>
        <row r="354">
          <cell r="A354" t="str">
            <v>Lewes</v>
          </cell>
          <cell r="B354">
            <v>69159</v>
          </cell>
          <cell r="C354">
            <v>39496</v>
          </cell>
          <cell r="D354">
            <v>37092</v>
          </cell>
          <cell r="E354">
            <v>2404</v>
          </cell>
          <cell r="F354">
            <v>29663</v>
          </cell>
          <cell r="G354">
            <v>48361</v>
          </cell>
          <cell r="H354">
            <v>38316</v>
          </cell>
          <cell r="I354">
            <v>36152</v>
          </cell>
          <cell r="J354">
            <v>2164</v>
          </cell>
          <cell r="K354">
            <v>10045</v>
          </cell>
        </row>
        <row r="355">
          <cell r="A355" t="str">
            <v>Rother</v>
          </cell>
          <cell r="B355">
            <v>72998</v>
          </cell>
          <cell r="C355">
            <v>36429</v>
          </cell>
          <cell r="D355">
            <v>34217</v>
          </cell>
          <cell r="E355">
            <v>2212</v>
          </cell>
          <cell r="F355">
            <v>36569</v>
          </cell>
          <cell r="G355">
            <v>46486</v>
          </cell>
          <cell r="H355">
            <v>35084</v>
          </cell>
          <cell r="I355">
            <v>32872</v>
          </cell>
          <cell r="J355">
            <v>2212</v>
          </cell>
          <cell r="K355">
            <v>11402</v>
          </cell>
        </row>
        <row r="356">
          <cell r="A356" t="str">
            <v>Wealden</v>
          </cell>
          <cell r="B356">
            <v>115792</v>
          </cell>
          <cell r="C356">
            <v>69130</v>
          </cell>
          <cell r="D356">
            <v>66418</v>
          </cell>
          <cell r="E356">
            <v>2712</v>
          </cell>
          <cell r="F356">
            <v>46662</v>
          </cell>
          <cell r="G356">
            <v>75926</v>
          </cell>
          <cell r="H356">
            <v>65594</v>
          </cell>
          <cell r="I356">
            <v>62882</v>
          </cell>
          <cell r="J356">
            <v>2712</v>
          </cell>
          <cell r="K356">
            <v>10332</v>
          </cell>
        </row>
        <row r="358">
          <cell r="A358" t="str">
            <v>Hampshire</v>
          </cell>
          <cell r="B358">
            <v>976761</v>
          </cell>
          <cell r="C358">
            <v>663858</v>
          </cell>
          <cell r="D358">
            <v>640445</v>
          </cell>
          <cell r="E358">
            <v>23413</v>
          </cell>
          <cell r="F358">
            <v>312903</v>
          </cell>
          <cell r="G358">
            <v>772248</v>
          </cell>
          <cell r="H358">
            <v>643531</v>
          </cell>
          <cell r="I358">
            <v>620560</v>
          </cell>
          <cell r="J358">
            <v>22971</v>
          </cell>
          <cell r="K358">
            <v>128717</v>
          </cell>
        </row>
        <row r="359">
          <cell r="A359" t="str">
            <v>Basingstoke and Deane</v>
          </cell>
          <cell r="B359">
            <v>119686</v>
          </cell>
          <cell r="C359">
            <v>86800</v>
          </cell>
          <cell r="D359">
            <v>83761</v>
          </cell>
          <cell r="E359">
            <v>3039</v>
          </cell>
          <cell r="F359">
            <v>32886</v>
          </cell>
          <cell r="G359">
            <v>101349</v>
          </cell>
          <cell r="H359">
            <v>84474</v>
          </cell>
          <cell r="I359">
            <v>81658</v>
          </cell>
          <cell r="J359">
            <v>2816</v>
          </cell>
          <cell r="K359">
            <v>16875</v>
          </cell>
        </row>
        <row r="360">
          <cell r="A360" t="str">
            <v>East Hampshire</v>
          </cell>
          <cell r="B360">
            <v>86905</v>
          </cell>
          <cell r="C360">
            <v>60296</v>
          </cell>
          <cell r="D360">
            <v>58409</v>
          </cell>
          <cell r="E360">
            <v>1887</v>
          </cell>
          <cell r="F360">
            <v>26609</v>
          </cell>
          <cell r="G360">
            <v>68157</v>
          </cell>
          <cell r="H360">
            <v>58254</v>
          </cell>
          <cell r="I360">
            <v>56586</v>
          </cell>
          <cell r="J360">
            <v>1668</v>
          </cell>
          <cell r="K360">
            <v>9903</v>
          </cell>
        </row>
        <row r="361">
          <cell r="A361" t="str">
            <v>Eastleigh</v>
          </cell>
          <cell r="B361">
            <v>85910</v>
          </cell>
          <cell r="C361">
            <v>63794</v>
          </cell>
          <cell r="D361">
            <v>61802</v>
          </cell>
          <cell r="E361">
            <v>1992</v>
          </cell>
          <cell r="F361">
            <v>22116</v>
          </cell>
          <cell r="G361">
            <v>71471</v>
          </cell>
          <cell r="H361">
            <v>61762</v>
          </cell>
          <cell r="I361">
            <v>59770</v>
          </cell>
          <cell r="J361">
            <v>1992</v>
          </cell>
          <cell r="K361">
            <v>9709</v>
          </cell>
        </row>
        <row r="362">
          <cell r="A362" t="str">
            <v>Fareham</v>
          </cell>
          <cell r="B362">
            <v>86139</v>
          </cell>
          <cell r="C362">
            <v>57900</v>
          </cell>
          <cell r="D362">
            <v>56406</v>
          </cell>
          <cell r="E362">
            <v>1494</v>
          </cell>
          <cell r="F362">
            <v>28239</v>
          </cell>
          <cell r="G362">
            <v>65415</v>
          </cell>
          <cell r="H362">
            <v>56413</v>
          </cell>
          <cell r="I362">
            <v>54919</v>
          </cell>
          <cell r="J362">
            <v>1494</v>
          </cell>
          <cell r="K362">
            <v>9002</v>
          </cell>
        </row>
        <row r="363">
          <cell r="A363" t="str">
            <v>Gosport</v>
          </cell>
          <cell r="B363">
            <v>59766</v>
          </cell>
          <cell r="C363">
            <v>39460</v>
          </cell>
          <cell r="D363">
            <v>38126</v>
          </cell>
          <cell r="E363">
            <v>1334</v>
          </cell>
          <cell r="F363">
            <v>20306</v>
          </cell>
          <cell r="G363">
            <v>47339</v>
          </cell>
          <cell r="H363">
            <v>39244</v>
          </cell>
          <cell r="I363">
            <v>37910</v>
          </cell>
          <cell r="J363">
            <v>1334</v>
          </cell>
          <cell r="K363">
            <v>8095</v>
          </cell>
        </row>
        <row r="364">
          <cell r="A364" t="str">
            <v>Hart</v>
          </cell>
          <cell r="B364">
            <v>65710</v>
          </cell>
          <cell r="C364">
            <v>51290</v>
          </cell>
          <cell r="D364">
            <v>48788</v>
          </cell>
          <cell r="E364">
            <v>2502</v>
          </cell>
          <cell r="F364">
            <v>14420</v>
          </cell>
          <cell r="G364">
            <v>57302</v>
          </cell>
          <cell r="H364">
            <v>50342</v>
          </cell>
          <cell r="I364">
            <v>47840</v>
          </cell>
          <cell r="J364">
            <v>2502</v>
          </cell>
          <cell r="K364">
            <v>6960</v>
          </cell>
        </row>
        <row r="365">
          <cell r="A365" t="str">
            <v>Havant</v>
          </cell>
          <cell r="B365">
            <v>94484</v>
          </cell>
          <cell r="C365">
            <v>57487</v>
          </cell>
          <cell r="D365">
            <v>53630</v>
          </cell>
          <cell r="E365">
            <v>3857</v>
          </cell>
          <cell r="F365">
            <v>36997</v>
          </cell>
          <cell r="G365">
            <v>70318</v>
          </cell>
          <cell r="H365">
            <v>55709</v>
          </cell>
          <cell r="I365">
            <v>51852</v>
          </cell>
          <cell r="J365">
            <v>3857</v>
          </cell>
          <cell r="K365">
            <v>14609</v>
          </cell>
        </row>
        <row r="366">
          <cell r="A366" t="str">
            <v>New Forest</v>
          </cell>
          <cell r="B366">
            <v>136437</v>
          </cell>
          <cell r="C366">
            <v>78451</v>
          </cell>
          <cell r="D366">
            <v>76964</v>
          </cell>
          <cell r="E366">
            <v>1487</v>
          </cell>
          <cell r="F366">
            <v>57986</v>
          </cell>
          <cell r="G366">
            <v>97062</v>
          </cell>
          <cell r="H366">
            <v>75855</v>
          </cell>
          <cell r="I366">
            <v>74368</v>
          </cell>
          <cell r="J366">
            <v>1487</v>
          </cell>
          <cell r="K366">
            <v>21207</v>
          </cell>
        </row>
        <row r="367">
          <cell r="A367" t="str">
            <v>Rushmoor</v>
          </cell>
          <cell r="B367">
            <v>68651</v>
          </cell>
          <cell r="C367">
            <v>47761</v>
          </cell>
          <cell r="D367">
            <v>46039</v>
          </cell>
          <cell r="E367">
            <v>1722</v>
          </cell>
          <cell r="F367">
            <v>20890</v>
          </cell>
          <cell r="G367">
            <v>57067</v>
          </cell>
          <cell r="H367">
            <v>47516</v>
          </cell>
          <cell r="I367">
            <v>45794</v>
          </cell>
          <cell r="J367">
            <v>1722</v>
          </cell>
          <cell r="K367">
            <v>9551</v>
          </cell>
        </row>
        <row r="368">
          <cell r="A368" t="str">
            <v>Test Valley</v>
          </cell>
          <cell r="B368">
            <v>86650</v>
          </cell>
          <cell r="C368">
            <v>63821</v>
          </cell>
          <cell r="D368">
            <v>61368</v>
          </cell>
          <cell r="E368">
            <v>2453</v>
          </cell>
          <cell r="F368">
            <v>22829</v>
          </cell>
          <cell r="G368">
            <v>69547</v>
          </cell>
          <cell r="H368">
            <v>61346</v>
          </cell>
          <cell r="I368">
            <v>58893</v>
          </cell>
          <cell r="J368">
            <v>2453</v>
          </cell>
          <cell r="K368">
            <v>8201</v>
          </cell>
        </row>
        <row r="369">
          <cell r="A369" t="str">
            <v>Winchester</v>
          </cell>
          <cell r="B369">
            <v>86423</v>
          </cell>
          <cell r="C369">
            <v>56798</v>
          </cell>
          <cell r="D369">
            <v>55152</v>
          </cell>
          <cell r="E369">
            <v>1646</v>
          </cell>
          <cell r="F369">
            <v>29625</v>
          </cell>
          <cell r="G369">
            <v>67221</v>
          </cell>
          <cell r="H369">
            <v>52616</v>
          </cell>
          <cell r="I369">
            <v>50970</v>
          </cell>
          <cell r="J369">
            <v>1646</v>
          </cell>
          <cell r="K369">
            <v>14605</v>
          </cell>
        </row>
        <row r="371">
          <cell r="A371" t="str">
            <v>Kent</v>
          </cell>
          <cell r="B371">
            <v>1032843</v>
          </cell>
          <cell r="C371">
            <v>666125</v>
          </cell>
          <cell r="D371">
            <v>629988</v>
          </cell>
          <cell r="E371">
            <v>36137</v>
          </cell>
          <cell r="F371">
            <v>366718</v>
          </cell>
          <cell r="G371">
            <v>796001</v>
          </cell>
          <cell r="H371">
            <v>645582</v>
          </cell>
          <cell r="I371">
            <v>609976</v>
          </cell>
          <cell r="J371">
            <v>35606</v>
          </cell>
          <cell r="K371">
            <v>150419</v>
          </cell>
        </row>
        <row r="372">
          <cell r="A372" t="str">
            <v>Ashford</v>
          </cell>
          <cell r="B372">
            <v>77604</v>
          </cell>
          <cell r="C372">
            <v>55441</v>
          </cell>
          <cell r="D372">
            <v>53758</v>
          </cell>
          <cell r="E372">
            <v>1683</v>
          </cell>
          <cell r="F372">
            <v>22163</v>
          </cell>
          <cell r="G372">
            <v>64734</v>
          </cell>
          <cell r="H372">
            <v>53962</v>
          </cell>
          <cell r="I372">
            <v>52529</v>
          </cell>
          <cell r="J372">
            <v>1433</v>
          </cell>
          <cell r="K372">
            <v>10772</v>
          </cell>
        </row>
        <row r="373">
          <cell r="A373" t="str">
            <v>Canterbury</v>
          </cell>
          <cell r="B373">
            <v>110176</v>
          </cell>
          <cell r="C373">
            <v>66554</v>
          </cell>
          <cell r="D373">
            <v>63352</v>
          </cell>
          <cell r="E373">
            <v>3202</v>
          </cell>
          <cell r="F373">
            <v>43622</v>
          </cell>
          <cell r="G373">
            <v>79439</v>
          </cell>
          <cell r="H373">
            <v>63931</v>
          </cell>
          <cell r="I373">
            <v>61010</v>
          </cell>
          <cell r="J373">
            <v>2921</v>
          </cell>
          <cell r="K373">
            <v>15508</v>
          </cell>
        </row>
        <row r="374">
          <cell r="A374" t="str">
            <v>Dartford</v>
          </cell>
          <cell r="B374">
            <v>68163</v>
          </cell>
          <cell r="C374">
            <v>47451</v>
          </cell>
          <cell r="D374">
            <v>43819</v>
          </cell>
          <cell r="E374">
            <v>3632</v>
          </cell>
          <cell r="F374">
            <v>20712</v>
          </cell>
          <cell r="G374">
            <v>54444</v>
          </cell>
          <cell r="H374">
            <v>46422</v>
          </cell>
          <cell r="I374">
            <v>42790</v>
          </cell>
          <cell r="J374">
            <v>3632</v>
          </cell>
          <cell r="K374">
            <v>8022</v>
          </cell>
        </row>
        <row r="375">
          <cell r="A375" t="str">
            <v>Dover</v>
          </cell>
          <cell r="B375">
            <v>83400</v>
          </cell>
          <cell r="C375">
            <v>49082</v>
          </cell>
          <cell r="D375">
            <v>43483</v>
          </cell>
          <cell r="E375">
            <v>5599</v>
          </cell>
          <cell r="F375">
            <v>34318</v>
          </cell>
          <cell r="G375">
            <v>62627</v>
          </cell>
          <cell r="H375">
            <v>48811</v>
          </cell>
          <cell r="I375">
            <v>43212</v>
          </cell>
          <cell r="J375">
            <v>5599</v>
          </cell>
          <cell r="K375">
            <v>13816</v>
          </cell>
        </row>
        <row r="376">
          <cell r="A376" t="str">
            <v>Gravesham</v>
          </cell>
          <cell r="B376">
            <v>68403</v>
          </cell>
          <cell r="C376">
            <v>45157</v>
          </cell>
          <cell r="D376">
            <v>43540</v>
          </cell>
          <cell r="E376">
            <v>1617</v>
          </cell>
          <cell r="F376">
            <v>23246</v>
          </cell>
          <cell r="G376">
            <v>51803</v>
          </cell>
          <cell r="H376">
            <v>44328</v>
          </cell>
          <cell r="I376">
            <v>42711</v>
          </cell>
          <cell r="J376">
            <v>1617</v>
          </cell>
          <cell r="K376">
            <v>7475</v>
          </cell>
        </row>
        <row r="377">
          <cell r="A377" t="str">
            <v>Maidstone</v>
          </cell>
          <cell r="B377">
            <v>115478</v>
          </cell>
          <cell r="C377">
            <v>76015</v>
          </cell>
          <cell r="D377">
            <v>72141</v>
          </cell>
          <cell r="E377">
            <v>3874</v>
          </cell>
          <cell r="F377">
            <v>39463</v>
          </cell>
          <cell r="G377">
            <v>94470</v>
          </cell>
          <cell r="H377">
            <v>73640</v>
          </cell>
          <cell r="I377">
            <v>69766</v>
          </cell>
          <cell r="J377">
            <v>3874</v>
          </cell>
          <cell r="K377">
            <v>20830</v>
          </cell>
        </row>
        <row r="378">
          <cell r="A378" t="str">
            <v>Sevenoaks</v>
          </cell>
          <cell r="B378">
            <v>84576</v>
          </cell>
          <cell r="C378">
            <v>53655</v>
          </cell>
          <cell r="D378">
            <v>52827</v>
          </cell>
          <cell r="E378">
            <v>828</v>
          </cell>
          <cell r="F378">
            <v>30921</v>
          </cell>
          <cell r="G378">
            <v>62061</v>
          </cell>
          <cell r="H378">
            <v>51207</v>
          </cell>
          <cell r="I378">
            <v>50379</v>
          </cell>
          <cell r="J378">
            <v>828</v>
          </cell>
          <cell r="K378">
            <v>10854</v>
          </cell>
        </row>
        <row r="379">
          <cell r="A379" t="str">
            <v>Shepway</v>
          </cell>
          <cell r="B379">
            <v>79805</v>
          </cell>
          <cell r="C379">
            <v>50249</v>
          </cell>
          <cell r="D379">
            <v>47270</v>
          </cell>
          <cell r="E379">
            <v>2979</v>
          </cell>
          <cell r="F379">
            <v>29556</v>
          </cell>
          <cell r="G379">
            <v>62059</v>
          </cell>
          <cell r="H379">
            <v>48984</v>
          </cell>
          <cell r="I379">
            <v>46005</v>
          </cell>
          <cell r="J379">
            <v>2979</v>
          </cell>
          <cell r="K379">
            <v>13075</v>
          </cell>
        </row>
        <row r="380">
          <cell r="A380" t="str">
            <v>Swale</v>
          </cell>
          <cell r="B380">
            <v>93110</v>
          </cell>
          <cell r="C380">
            <v>60760</v>
          </cell>
          <cell r="D380">
            <v>57266</v>
          </cell>
          <cell r="E380">
            <v>3494</v>
          </cell>
          <cell r="F380">
            <v>32350</v>
          </cell>
          <cell r="G380">
            <v>72103</v>
          </cell>
          <cell r="H380">
            <v>58499</v>
          </cell>
          <cell r="I380">
            <v>55005</v>
          </cell>
          <cell r="J380">
            <v>3494</v>
          </cell>
          <cell r="K380">
            <v>13604</v>
          </cell>
        </row>
        <row r="381">
          <cell r="A381" t="str">
            <v>Thanet</v>
          </cell>
          <cell r="B381">
            <v>95455</v>
          </cell>
          <cell r="C381">
            <v>51103</v>
          </cell>
          <cell r="D381">
            <v>46117</v>
          </cell>
          <cell r="E381">
            <v>4986</v>
          </cell>
          <cell r="F381">
            <v>44352</v>
          </cell>
          <cell r="G381">
            <v>65880</v>
          </cell>
          <cell r="H381">
            <v>49454</v>
          </cell>
          <cell r="I381">
            <v>44468</v>
          </cell>
          <cell r="J381">
            <v>4986</v>
          </cell>
          <cell r="K381">
            <v>16426</v>
          </cell>
        </row>
        <row r="382">
          <cell r="A382" t="str">
            <v>Tonbridge and Malling</v>
          </cell>
          <cell r="B382">
            <v>83336</v>
          </cell>
          <cell r="C382">
            <v>56980</v>
          </cell>
          <cell r="D382">
            <v>54054</v>
          </cell>
          <cell r="E382">
            <v>2926</v>
          </cell>
          <cell r="F382">
            <v>26356</v>
          </cell>
          <cell r="G382">
            <v>66884</v>
          </cell>
          <cell r="H382">
            <v>55322</v>
          </cell>
          <cell r="I382">
            <v>52396</v>
          </cell>
          <cell r="J382">
            <v>2926</v>
          </cell>
          <cell r="K382">
            <v>11562</v>
          </cell>
        </row>
        <row r="383">
          <cell r="A383" t="str">
            <v>Tunbridge Wells</v>
          </cell>
          <cell r="B383">
            <v>73337</v>
          </cell>
          <cell r="C383">
            <v>53678</v>
          </cell>
          <cell r="D383">
            <v>52361</v>
          </cell>
          <cell r="E383">
            <v>1317</v>
          </cell>
          <cell r="F383">
            <v>19659</v>
          </cell>
          <cell r="G383">
            <v>59497</v>
          </cell>
          <cell r="H383">
            <v>51022</v>
          </cell>
          <cell r="I383">
            <v>49705</v>
          </cell>
          <cell r="J383">
            <v>1317</v>
          </cell>
          <cell r="K383">
            <v>8475</v>
          </cell>
        </row>
        <row r="385">
          <cell r="A385" t="str">
            <v xml:space="preserve">Oxfordshire </v>
          </cell>
          <cell r="B385">
            <v>482229</v>
          </cell>
          <cell r="C385">
            <v>337891</v>
          </cell>
          <cell r="D385">
            <v>326965</v>
          </cell>
          <cell r="E385">
            <v>10926</v>
          </cell>
          <cell r="F385">
            <v>144338</v>
          </cell>
          <cell r="G385">
            <v>391847</v>
          </cell>
          <cell r="H385">
            <v>326471</v>
          </cell>
          <cell r="I385">
            <v>315545</v>
          </cell>
          <cell r="J385">
            <v>10926</v>
          </cell>
          <cell r="K385">
            <v>65376</v>
          </cell>
        </row>
        <row r="386">
          <cell r="A386" t="str">
            <v>Cherwell</v>
          </cell>
          <cell r="B386">
            <v>102413</v>
          </cell>
          <cell r="C386">
            <v>73279</v>
          </cell>
          <cell r="D386">
            <v>71768</v>
          </cell>
          <cell r="E386">
            <v>1511</v>
          </cell>
          <cell r="F386">
            <v>29134</v>
          </cell>
          <cell r="G386">
            <v>82401</v>
          </cell>
          <cell r="H386">
            <v>70880</v>
          </cell>
          <cell r="I386">
            <v>69369</v>
          </cell>
          <cell r="J386">
            <v>1511</v>
          </cell>
          <cell r="K386">
            <v>11521</v>
          </cell>
        </row>
        <row r="387">
          <cell r="A387" t="str">
            <v>Oxford</v>
          </cell>
          <cell r="B387">
            <v>113139</v>
          </cell>
          <cell r="C387">
            <v>74660</v>
          </cell>
          <cell r="D387">
            <v>70404</v>
          </cell>
          <cell r="E387">
            <v>4256</v>
          </cell>
          <cell r="F387">
            <v>38479</v>
          </cell>
          <cell r="G387">
            <v>97308</v>
          </cell>
          <cell r="H387">
            <v>73868</v>
          </cell>
          <cell r="I387">
            <v>69612</v>
          </cell>
          <cell r="J387">
            <v>4256</v>
          </cell>
          <cell r="K387">
            <v>23440</v>
          </cell>
        </row>
        <row r="388">
          <cell r="A388" t="str">
            <v>South Oxfordshire</v>
          </cell>
          <cell r="B388">
            <v>101065</v>
          </cell>
          <cell r="C388">
            <v>74597</v>
          </cell>
          <cell r="D388">
            <v>72468</v>
          </cell>
          <cell r="E388">
            <v>2129</v>
          </cell>
          <cell r="F388">
            <v>26468</v>
          </cell>
          <cell r="G388">
            <v>82860</v>
          </cell>
          <cell r="H388">
            <v>71888</v>
          </cell>
          <cell r="I388">
            <v>69759</v>
          </cell>
          <cell r="J388">
            <v>2129</v>
          </cell>
          <cell r="K388">
            <v>10972</v>
          </cell>
        </row>
        <row r="389">
          <cell r="A389" t="str">
            <v>Vale of White Horse</v>
          </cell>
          <cell r="B389">
            <v>85150</v>
          </cell>
          <cell r="C389">
            <v>56491</v>
          </cell>
          <cell r="D389">
            <v>55219</v>
          </cell>
          <cell r="E389">
            <v>1272</v>
          </cell>
          <cell r="F389">
            <v>28659</v>
          </cell>
          <cell r="G389">
            <v>66068</v>
          </cell>
          <cell r="H389">
            <v>53782</v>
          </cell>
          <cell r="I389">
            <v>52510</v>
          </cell>
          <cell r="J389">
            <v>1272</v>
          </cell>
          <cell r="K389">
            <v>12286</v>
          </cell>
        </row>
        <row r="390">
          <cell r="A390" t="str">
            <v>West Oxfordshire</v>
          </cell>
          <cell r="B390">
            <v>80462</v>
          </cell>
          <cell r="C390">
            <v>58864</v>
          </cell>
          <cell r="D390">
            <v>57106</v>
          </cell>
          <cell r="E390">
            <v>1758</v>
          </cell>
          <cell r="F390">
            <v>21598</v>
          </cell>
          <cell r="G390">
            <v>63210</v>
          </cell>
          <cell r="H390">
            <v>56053</v>
          </cell>
          <cell r="I390">
            <v>54295</v>
          </cell>
          <cell r="J390">
            <v>1758</v>
          </cell>
          <cell r="K390">
            <v>7157</v>
          </cell>
        </row>
        <row r="392">
          <cell r="A392" t="str">
            <v>Surrey</v>
          </cell>
          <cell r="B392">
            <v>831314</v>
          </cell>
          <cell r="C392">
            <v>565859</v>
          </cell>
          <cell r="D392">
            <v>550513</v>
          </cell>
          <cell r="E392">
            <v>15346</v>
          </cell>
          <cell r="F392">
            <v>265455</v>
          </cell>
          <cell r="G392">
            <v>639861</v>
          </cell>
          <cell r="H392">
            <v>542859</v>
          </cell>
          <cell r="I392">
            <v>527513</v>
          </cell>
          <cell r="J392">
            <v>15346</v>
          </cell>
          <cell r="K392">
            <v>97002</v>
          </cell>
        </row>
        <row r="393">
          <cell r="A393" t="str">
            <v>Elmbridge</v>
          </cell>
          <cell r="B393">
            <v>101189</v>
          </cell>
          <cell r="C393">
            <v>69840</v>
          </cell>
          <cell r="D393">
            <v>68166</v>
          </cell>
          <cell r="E393">
            <v>1674</v>
          </cell>
          <cell r="F393">
            <v>31349</v>
          </cell>
          <cell r="G393">
            <v>77209</v>
          </cell>
          <cell r="H393">
            <v>64130</v>
          </cell>
          <cell r="I393">
            <v>62456</v>
          </cell>
          <cell r="J393">
            <v>1674</v>
          </cell>
          <cell r="K393">
            <v>13079</v>
          </cell>
        </row>
        <row r="394">
          <cell r="A394" t="str">
            <v>Epsom and Ewell</v>
          </cell>
          <cell r="B394">
            <v>54100</v>
          </cell>
          <cell r="C394">
            <v>34030</v>
          </cell>
          <cell r="D394">
            <v>33408</v>
          </cell>
          <cell r="E394">
            <v>622</v>
          </cell>
          <cell r="F394">
            <v>20070</v>
          </cell>
          <cell r="G394">
            <v>39004</v>
          </cell>
          <cell r="H394">
            <v>33470</v>
          </cell>
          <cell r="I394">
            <v>32848</v>
          </cell>
          <cell r="J394">
            <v>622</v>
          </cell>
          <cell r="K394">
            <v>5534</v>
          </cell>
        </row>
        <row r="395">
          <cell r="A395" t="str">
            <v>Guildford</v>
          </cell>
          <cell r="B395">
            <v>98028</v>
          </cell>
          <cell r="C395">
            <v>72090</v>
          </cell>
          <cell r="D395">
            <v>70339</v>
          </cell>
          <cell r="E395">
            <v>1751</v>
          </cell>
          <cell r="F395">
            <v>25938</v>
          </cell>
          <cell r="G395">
            <v>75996</v>
          </cell>
          <cell r="H395">
            <v>68056</v>
          </cell>
          <cell r="I395">
            <v>66305</v>
          </cell>
          <cell r="J395">
            <v>1751</v>
          </cell>
          <cell r="K395">
            <v>7940</v>
          </cell>
        </row>
        <row r="396">
          <cell r="A396" t="str">
            <v>Mole Valley</v>
          </cell>
          <cell r="B396">
            <v>61729</v>
          </cell>
          <cell r="C396">
            <v>40715</v>
          </cell>
          <cell r="D396">
            <v>39754</v>
          </cell>
          <cell r="E396">
            <v>961</v>
          </cell>
          <cell r="F396">
            <v>21014</v>
          </cell>
          <cell r="G396">
            <v>44120</v>
          </cell>
          <cell r="H396">
            <v>39367</v>
          </cell>
          <cell r="I396">
            <v>38406</v>
          </cell>
          <cell r="J396">
            <v>961</v>
          </cell>
          <cell r="K396">
            <v>4753</v>
          </cell>
        </row>
        <row r="397">
          <cell r="A397" t="str">
            <v>Reigate and Banstead</v>
          </cell>
          <cell r="B397">
            <v>93830</v>
          </cell>
          <cell r="C397">
            <v>56761</v>
          </cell>
          <cell r="D397">
            <v>54451</v>
          </cell>
          <cell r="E397">
            <v>2310</v>
          </cell>
          <cell r="F397">
            <v>37069</v>
          </cell>
          <cell r="G397">
            <v>70054</v>
          </cell>
          <cell r="H397">
            <v>54674</v>
          </cell>
          <cell r="I397">
            <v>52364</v>
          </cell>
          <cell r="J397">
            <v>2310</v>
          </cell>
          <cell r="K397">
            <v>15380</v>
          </cell>
        </row>
        <row r="398">
          <cell r="A398" t="str">
            <v>Runnymede</v>
          </cell>
          <cell r="B398">
            <v>60419</v>
          </cell>
          <cell r="C398">
            <v>39536</v>
          </cell>
          <cell r="D398">
            <v>38328</v>
          </cell>
          <cell r="E398">
            <v>1208</v>
          </cell>
          <cell r="F398">
            <v>20883</v>
          </cell>
          <cell r="G398">
            <v>46759</v>
          </cell>
          <cell r="H398">
            <v>39002</v>
          </cell>
          <cell r="I398">
            <v>37794</v>
          </cell>
          <cell r="J398">
            <v>1208</v>
          </cell>
          <cell r="K398">
            <v>7757</v>
          </cell>
        </row>
        <row r="399">
          <cell r="A399" t="str">
            <v>Spelthorne</v>
          </cell>
          <cell r="B399">
            <v>73817</v>
          </cell>
          <cell r="C399">
            <v>49460</v>
          </cell>
          <cell r="D399">
            <v>47538</v>
          </cell>
          <cell r="E399">
            <v>1922</v>
          </cell>
          <cell r="F399">
            <v>24357</v>
          </cell>
          <cell r="G399">
            <v>56934</v>
          </cell>
          <cell r="H399">
            <v>47709</v>
          </cell>
          <cell r="I399">
            <v>45787</v>
          </cell>
          <cell r="J399">
            <v>1922</v>
          </cell>
          <cell r="K399">
            <v>9225</v>
          </cell>
        </row>
        <row r="400">
          <cell r="A400" t="str">
            <v>Surrey Heath</v>
          </cell>
          <cell r="B400">
            <v>64992</v>
          </cell>
          <cell r="C400">
            <v>49689</v>
          </cell>
          <cell r="D400">
            <v>48882</v>
          </cell>
          <cell r="E400">
            <v>807</v>
          </cell>
          <cell r="F400">
            <v>15303</v>
          </cell>
          <cell r="G400">
            <v>57059</v>
          </cell>
          <cell r="H400">
            <v>48722</v>
          </cell>
          <cell r="I400">
            <v>47915</v>
          </cell>
          <cell r="J400">
            <v>807</v>
          </cell>
          <cell r="K400">
            <v>8337</v>
          </cell>
        </row>
        <row r="401">
          <cell r="A401" t="str">
            <v>Tandridge</v>
          </cell>
          <cell r="B401">
            <v>59650</v>
          </cell>
          <cell r="C401">
            <v>43044</v>
          </cell>
          <cell r="D401">
            <v>41580</v>
          </cell>
          <cell r="E401">
            <v>1464</v>
          </cell>
          <cell r="F401">
            <v>16606</v>
          </cell>
          <cell r="G401">
            <v>44761</v>
          </cell>
          <cell r="H401">
            <v>40503</v>
          </cell>
          <cell r="I401">
            <v>39039</v>
          </cell>
          <cell r="J401">
            <v>1464</v>
          </cell>
          <cell r="K401">
            <v>4258</v>
          </cell>
        </row>
        <row r="402">
          <cell r="A402" t="str">
            <v>Waverley</v>
          </cell>
          <cell r="B402">
            <v>90734</v>
          </cell>
          <cell r="C402">
            <v>61978</v>
          </cell>
          <cell r="D402">
            <v>60130</v>
          </cell>
          <cell r="E402">
            <v>1848</v>
          </cell>
          <cell r="F402">
            <v>28756</v>
          </cell>
          <cell r="G402">
            <v>72500</v>
          </cell>
          <cell r="H402">
            <v>60590</v>
          </cell>
          <cell r="I402">
            <v>58742</v>
          </cell>
          <cell r="J402">
            <v>1848</v>
          </cell>
          <cell r="K402">
            <v>11910</v>
          </cell>
        </row>
        <row r="403">
          <cell r="A403" t="str">
            <v>Woking</v>
          </cell>
          <cell r="B403">
            <v>72826</v>
          </cell>
          <cell r="C403">
            <v>48716</v>
          </cell>
          <cell r="D403">
            <v>47937</v>
          </cell>
          <cell r="E403">
            <v>779</v>
          </cell>
          <cell r="F403">
            <v>24110</v>
          </cell>
          <cell r="G403">
            <v>55465</v>
          </cell>
          <cell r="H403">
            <v>46636</v>
          </cell>
          <cell r="I403">
            <v>45857</v>
          </cell>
          <cell r="J403">
            <v>779</v>
          </cell>
          <cell r="K403">
            <v>8829</v>
          </cell>
        </row>
        <row r="405">
          <cell r="A405" t="str">
            <v>West Sussex</v>
          </cell>
          <cell r="B405">
            <v>594555</v>
          </cell>
          <cell r="C405">
            <v>379601</v>
          </cell>
          <cell r="D405">
            <v>366813</v>
          </cell>
          <cell r="E405">
            <v>12788</v>
          </cell>
          <cell r="F405">
            <v>214954</v>
          </cell>
          <cell r="G405">
            <v>431854</v>
          </cell>
          <cell r="H405">
            <v>361515</v>
          </cell>
          <cell r="I405">
            <v>349240</v>
          </cell>
          <cell r="J405">
            <v>12275</v>
          </cell>
          <cell r="K405">
            <v>70339</v>
          </cell>
        </row>
        <row r="406">
          <cell r="A406" t="str">
            <v>Adur</v>
          </cell>
          <cell r="B406">
            <v>49050</v>
          </cell>
          <cell r="C406">
            <v>27855</v>
          </cell>
          <cell r="D406">
            <v>26560</v>
          </cell>
          <cell r="E406">
            <v>1295</v>
          </cell>
          <cell r="F406">
            <v>21195</v>
          </cell>
          <cell r="G406">
            <v>32006</v>
          </cell>
          <cell r="H406">
            <v>25490</v>
          </cell>
          <cell r="I406">
            <v>24454</v>
          </cell>
          <cell r="J406">
            <v>1036</v>
          </cell>
          <cell r="K406">
            <v>6516</v>
          </cell>
        </row>
        <row r="407">
          <cell r="A407" t="str">
            <v>Arun</v>
          </cell>
          <cell r="B407">
            <v>110560</v>
          </cell>
          <cell r="C407">
            <v>68134</v>
          </cell>
          <cell r="D407">
            <v>64836</v>
          </cell>
          <cell r="E407">
            <v>3298</v>
          </cell>
          <cell r="F407">
            <v>42426</v>
          </cell>
          <cell r="G407">
            <v>78933</v>
          </cell>
          <cell r="H407">
            <v>65893</v>
          </cell>
          <cell r="I407">
            <v>62849</v>
          </cell>
          <cell r="J407">
            <v>3044</v>
          </cell>
          <cell r="K407">
            <v>13040</v>
          </cell>
        </row>
        <row r="408">
          <cell r="A408" t="str">
            <v>Chichester</v>
          </cell>
          <cell r="B408">
            <v>87792</v>
          </cell>
          <cell r="C408">
            <v>49736</v>
          </cell>
          <cell r="D408">
            <v>47617</v>
          </cell>
          <cell r="E408">
            <v>2119</v>
          </cell>
          <cell r="F408">
            <v>38056</v>
          </cell>
          <cell r="G408">
            <v>56168</v>
          </cell>
          <cell r="H408">
            <v>44683</v>
          </cell>
          <cell r="I408">
            <v>42564</v>
          </cell>
          <cell r="J408">
            <v>2119</v>
          </cell>
          <cell r="K408">
            <v>11485</v>
          </cell>
        </row>
        <row r="409">
          <cell r="A409" t="str">
            <v>Crawley</v>
          </cell>
          <cell r="B409">
            <v>75577</v>
          </cell>
          <cell r="C409">
            <v>52217</v>
          </cell>
          <cell r="D409">
            <v>50821</v>
          </cell>
          <cell r="E409">
            <v>1396</v>
          </cell>
          <cell r="F409">
            <v>23360</v>
          </cell>
          <cell r="G409">
            <v>60350</v>
          </cell>
          <cell r="H409">
            <v>51249</v>
          </cell>
          <cell r="I409">
            <v>49853</v>
          </cell>
          <cell r="J409">
            <v>1396</v>
          </cell>
          <cell r="K409">
            <v>9101</v>
          </cell>
        </row>
        <row r="410">
          <cell r="A410" t="str">
            <v>Horsham</v>
          </cell>
          <cell r="B410">
            <v>97080</v>
          </cell>
          <cell r="C410">
            <v>65266</v>
          </cell>
          <cell r="D410">
            <v>63828</v>
          </cell>
          <cell r="E410">
            <v>1438</v>
          </cell>
          <cell r="F410">
            <v>31814</v>
          </cell>
          <cell r="G410">
            <v>72680</v>
          </cell>
          <cell r="H410">
            <v>61877</v>
          </cell>
          <cell r="I410">
            <v>60439</v>
          </cell>
          <cell r="J410">
            <v>1438</v>
          </cell>
          <cell r="K410">
            <v>10803</v>
          </cell>
        </row>
        <row r="411">
          <cell r="A411" t="str">
            <v>Mid Sussex</v>
          </cell>
          <cell r="B411">
            <v>95220</v>
          </cell>
          <cell r="C411">
            <v>67204</v>
          </cell>
          <cell r="D411">
            <v>65505</v>
          </cell>
          <cell r="E411">
            <v>1699</v>
          </cell>
          <cell r="F411">
            <v>28016</v>
          </cell>
          <cell r="G411">
            <v>76028</v>
          </cell>
          <cell r="H411">
            <v>65269</v>
          </cell>
          <cell r="I411">
            <v>63570</v>
          </cell>
          <cell r="J411">
            <v>1699</v>
          </cell>
          <cell r="K411">
            <v>10759</v>
          </cell>
        </row>
        <row r="412">
          <cell r="A412" t="str">
            <v>Worthing</v>
          </cell>
          <cell r="B412">
            <v>79276</v>
          </cell>
          <cell r="C412">
            <v>49189</v>
          </cell>
          <cell r="D412">
            <v>47646</v>
          </cell>
          <cell r="E412">
            <v>1543</v>
          </cell>
          <cell r="F412">
            <v>30087</v>
          </cell>
          <cell r="G412">
            <v>55689</v>
          </cell>
          <cell r="H412">
            <v>47054</v>
          </cell>
          <cell r="I412">
            <v>45511</v>
          </cell>
          <cell r="J412">
            <v>1543</v>
          </cell>
          <cell r="K412">
            <v>8635</v>
          </cell>
        </row>
        <row r="414">
          <cell r="A414" t="str">
            <v>SOUTH WEST</v>
          </cell>
          <cell r="B414">
            <v>3862711</v>
          </cell>
          <cell r="C414">
            <v>2454535</v>
          </cell>
          <cell r="D414">
            <v>2343808</v>
          </cell>
          <cell r="E414">
            <v>110727</v>
          </cell>
          <cell r="F414">
            <v>1408176</v>
          </cell>
          <cell r="G414">
            <v>2887071</v>
          </cell>
          <cell r="H414">
            <v>2363480</v>
          </cell>
          <cell r="I414">
            <v>2254377</v>
          </cell>
          <cell r="J414">
            <v>109103</v>
          </cell>
          <cell r="K414">
            <v>523591</v>
          </cell>
        </row>
        <row r="416">
          <cell r="A416" t="str">
            <v>Bath and North East Somerset UA</v>
          </cell>
          <cell r="B416">
            <v>135632</v>
          </cell>
          <cell r="C416">
            <v>84844</v>
          </cell>
          <cell r="D416">
            <v>81564</v>
          </cell>
          <cell r="E416">
            <v>3280</v>
          </cell>
          <cell r="F416">
            <v>50788</v>
          </cell>
          <cell r="G416">
            <v>101612</v>
          </cell>
          <cell r="H416">
            <v>81731</v>
          </cell>
          <cell r="I416">
            <v>78451</v>
          </cell>
          <cell r="J416">
            <v>3280</v>
          </cell>
          <cell r="K416">
            <v>19881</v>
          </cell>
        </row>
        <row r="417">
          <cell r="A417" t="str">
            <v>Bournemouth UA</v>
          </cell>
          <cell r="B417">
            <v>132253</v>
          </cell>
          <cell r="C417">
            <v>73958</v>
          </cell>
          <cell r="D417">
            <v>69257</v>
          </cell>
          <cell r="E417">
            <v>4701</v>
          </cell>
          <cell r="F417">
            <v>58295</v>
          </cell>
          <cell r="G417">
            <v>86509</v>
          </cell>
          <cell r="H417">
            <v>70234</v>
          </cell>
          <cell r="I417">
            <v>65533</v>
          </cell>
          <cell r="J417">
            <v>4701</v>
          </cell>
          <cell r="K417">
            <v>16275</v>
          </cell>
        </row>
        <row r="418">
          <cell r="A418" t="str">
            <v>Bristol, City of UA</v>
          </cell>
          <cell r="B418">
            <v>323965</v>
          </cell>
          <cell r="C418">
            <v>198369</v>
          </cell>
          <cell r="D418">
            <v>182699</v>
          </cell>
          <cell r="E418">
            <v>15670</v>
          </cell>
          <cell r="F418">
            <v>125596</v>
          </cell>
          <cell r="G418">
            <v>242544</v>
          </cell>
          <cell r="H418">
            <v>190042</v>
          </cell>
          <cell r="I418">
            <v>174372</v>
          </cell>
          <cell r="J418">
            <v>15670</v>
          </cell>
          <cell r="K418">
            <v>52502</v>
          </cell>
        </row>
        <row r="419">
          <cell r="A419" t="str">
            <v>North Somerset UA</v>
          </cell>
          <cell r="B419">
            <v>148822</v>
          </cell>
          <cell r="C419">
            <v>90966</v>
          </cell>
          <cell r="D419">
            <v>87463</v>
          </cell>
          <cell r="E419">
            <v>3503</v>
          </cell>
          <cell r="F419">
            <v>57856</v>
          </cell>
          <cell r="G419">
            <v>109802</v>
          </cell>
          <cell r="H419">
            <v>88022</v>
          </cell>
          <cell r="I419">
            <v>84519</v>
          </cell>
          <cell r="J419">
            <v>3503</v>
          </cell>
          <cell r="K419">
            <v>21780</v>
          </cell>
        </row>
        <row r="420">
          <cell r="A420" t="str">
            <v>Plymouth UA</v>
          </cell>
          <cell r="B420">
            <v>193005</v>
          </cell>
          <cell r="C420">
            <v>122142</v>
          </cell>
          <cell r="D420">
            <v>113729</v>
          </cell>
          <cell r="E420">
            <v>8413</v>
          </cell>
          <cell r="F420">
            <v>70863</v>
          </cell>
          <cell r="G420">
            <v>156776</v>
          </cell>
          <cell r="H420">
            <v>117854</v>
          </cell>
          <cell r="I420">
            <v>109701</v>
          </cell>
          <cell r="J420">
            <v>8153</v>
          </cell>
          <cell r="K420">
            <v>38922</v>
          </cell>
        </row>
        <row r="421">
          <cell r="A421" t="str">
            <v>Poole UA</v>
          </cell>
          <cell r="B421">
            <v>114497</v>
          </cell>
          <cell r="C421">
            <v>70901</v>
          </cell>
          <cell r="D421">
            <v>68140</v>
          </cell>
          <cell r="E421">
            <v>2761</v>
          </cell>
          <cell r="F421">
            <v>43596</v>
          </cell>
          <cell r="G421">
            <v>81449</v>
          </cell>
          <cell r="H421">
            <v>69530</v>
          </cell>
          <cell r="I421">
            <v>66769</v>
          </cell>
          <cell r="J421">
            <v>2761</v>
          </cell>
          <cell r="K421">
            <v>11919</v>
          </cell>
        </row>
        <row r="422">
          <cell r="A422" t="str">
            <v>South Gloucestershire UA</v>
          </cell>
          <cell r="B422">
            <v>192556</v>
          </cell>
          <cell r="C422">
            <v>139280</v>
          </cell>
          <cell r="D422">
            <v>135282</v>
          </cell>
          <cell r="E422">
            <v>3998</v>
          </cell>
          <cell r="F422">
            <v>53276</v>
          </cell>
          <cell r="G422">
            <v>157647</v>
          </cell>
          <cell r="H422">
            <v>135713</v>
          </cell>
          <cell r="I422">
            <v>131910</v>
          </cell>
          <cell r="J422">
            <v>3803</v>
          </cell>
          <cell r="K422">
            <v>21934</v>
          </cell>
        </row>
        <row r="423">
          <cell r="A423" t="str">
            <v>Swindon UA</v>
          </cell>
          <cell r="B423">
            <v>139305</v>
          </cell>
          <cell r="C423">
            <v>104232</v>
          </cell>
          <cell r="D423">
            <v>100780</v>
          </cell>
          <cell r="E423">
            <v>3452</v>
          </cell>
          <cell r="F423">
            <v>35073</v>
          </cell>
          <cell r="G423">
            <v>115362</v>
          </cell>
          <cell r="H423">
            <v>101742</v>
          </cell>
          <cell r="I423">
            <v>98290</v>
          </cell>
          <cell r="J423">
            <v>3452</v>
          </cell>
          <cell r="K423">
            <v>13620</v>
          </cell>
        </row>
        <row r="424">
          <cell r="A424" t="str">
            <v>Torbay UA</v>
          </cell>
          <cell r="B424">
            <v>94468</v>
          </cell>
          <cell r="C424">
            <v>53275</v>
          </cell>
          <cell r="D424">
            <v>47993</v>
          </cell>
          <cell r="E424">
            <v>5282</v>
          </cell>
          <cell r="F424">
            <v>41193</v>
          </cell>
          <cell r="G424">
            <v>61836</v>
          </cell>
          <cell r="H424">
            <v>50442</v>
          </cell>
          <cell r="I424">
            <v>45160</v>
          </cell>
          <cell r="J424">
            <v>5282</v>
          </cell>
          <cell r="K424">
            <v>11394</v>
          </cell>
        </row>
        <row r="426">
          <cell r="A426" t="str">
            <v>Cornwall and the Isles of Scilly</v>
          </cell>
          <cell r="B426">
            <v>386074</v>
          </cell>
          <cell r="C426">
            <v>227764</v>
          </cell>
          <cell r="D426">
            <v>214787</v>
          </cell>
          <cell r="E426">
            <v>12977</v>
          </cell>
          <cell r="F426">
            <v>158310</v>
          </cell>
          <cell r="G426">
            <v>287504</v>
          </cell>
          <cell r="H426">
            <v>220513</v>
          </cell>
          <cell r="I426">
            <v>207807</v>
          </cell>
          <cell r="J426">
            <v>12706</v>
          </cell>
          <cell r="K426">
            <v>66991</v>
          </cell>
        </row>
        <row r="427">
          <cell r="A427" t="str">
            <v>Caradon</v>
          </cell>
          <cell r="B427">
            <v>65646</v>
          </cell>
          <cell r="C427">
            <v>42946</v>
          </cell>
          <cell r="D427">
            <v>40766</v>
          </cell>
          <cell r="E427">
            <v>2180</v>
          </cell>
          <cell r="F427">
            <v>22700</v>
          </cell>
          <cell r="G427">
            <v>50065</v>
          </cell>
          <cell r="H427">
            <v>41411</v>
          </cell>
          <cell r="I427">
            <v>39231</v>
          </cell>
          <cell r="J427">
            <v>2180</v>
          </cell>
          <cell r="K427">
            <v>8654</v>
          </cell>
        </row>
        <row r="428">
          <cell r="A428" t="str">
            <v>Carrick</v>
          </cell>
          <cell r="B428">
            <v>70144</v>
          </cell>
          <cell r="C428">
            <v>42889</v>
          </cell>
          <cell r="D428">
            <v>39732</v>
          </cell>
          <cell r="E428">
            <v>3157</v>
          </cell>
          <cell r="F428">
            <v>27255</v>
          </cell>
          <cell r="G428">
            <v>52076</v>
          </cell>
          <cell r="H428">
            <v>40988</v>
          </cell>
          <cell r="I428">
            <v>38102</v>
          </cell>
          <cell r="J428">
            <v>2886</v>
          </cell>
          <cell r="K428">
            <v>11088</v>
          </cell>
        </row>
        <row r="429">
          <cell r="A429" t="str">
            <v>Kerrier</v>
          </cell>
          <cell r="B429">
            <v>73494</v>
          </cell>
          <cell r="C429">
            <v>40094</v>
          </cell>
          <cell r="D429">
            <v>38467</v>
          </cell>
          <cell r="E429">
            <v>1627</v>
          </cell>
          <cell r="F429">
            <v>33400</v>
          </cell>
          <cell r="G429">
            <v>52139</v>
          </cell>
          <cell r="H429">
            <v>37831</v>
          </cell>
          <cell r="I429">
            <v>36204</v>
          </cell>
          <cell r="J429">
            <v>1627</v>
          </cell>
          <cell r="K429">
            <v>14308</v>
          </cell>
        </row>
        <row r="430">
          <cell r="A430" t="str">
            <v>North Cornwall</v>
          </cell>
          <cell r="B430">
            <v>61589</v>
          </cell>
          <cell r="C430">
            <v>39405</v>
          </cell>
          <cell r="D430">
            <v>37293</v>
          </cell>
          <cell r="E430">
            <v>2112</v>
          </cell>
          <cell r="F430">
            <v>22184</v>
          </cell>
          <cell r="G430">
            <v>45747</v>
          </cell>
          <cell r="H430">
            <v>38292</v>
          </cell>
          <cell r="I430">
            <v>36180</v>
          </cell>
          <cell r="J430">
            <v>2112</v>
          </cell>
          <cell r="K430">
            <v>7455</v>
          </cell>
        </row>
        <row r="431">
          <cell r="A431" t="str">
            <v>Penwith</v>
          </cell>
          <cell r="B431">
            <v>46904</v>
          </cell>
          <cell r="C431">
            <v>26285</v>
          </cell>
          <cell r="D431">
            <v>23475</v>
          </cell>
          <cell r="E431">
            <v>2810</v>
          </cell>
          <cell r="F431">
            <v>20619</v>
          </cell>
          <cell r="G431">
            <v>35890</v>
          </cell>
          <cell r="H431">
            <v>25846</v>
          </cell>
          <cell r="I431">
            <v>23036</v>
          </cell>
          <cell r="J431">
            <v>2810</v>
          </cell>
          <cell r="K431">
            <v>10044</v>
          </cell>
        </row>
        <row r="432">
          <cell r="A432" t="str">
            <v>Restormel</v>
          </cell>
          <cell r="B432">
            <v>68297</v>
          </cell>
          <cell r="C432">
            <v>36145</v>
          </cell>
          <cell r="D432">
            <v>35054</v>
          </cell>
          <cell r="E432">
            <v>1091</v>
          </cell>
          <cell r="F432">
            <v>32152</v>
          </cell>
          <cell r="G432">
            <v>51587</v>
          </cell>
          <cell r="H432">
            <v>36145</v>
          </cell>
          <cell r="I432">
            <v>35054</v>
          </cell>
          <cell r="J432">
            <v>1091</v>
          </cell>
          <cell r="K432">
            <v>15442</v>
          </cell>
        </row>
        <row r="433">
          <cell r="A433" t="str">
            <v xml:space="preserve">Isles of Scilly </v>
          </cell>
          <cell r="B433" t="str">
            <v>..</v>
          </cell>
          <cell r="C433" t="str">
            <v>..</v>
          </cell>
          <cell r="D433" t="str">
            <v>..</v>
          </cell>
          <cell r="E433" t="str">
            <v>..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</row>
        <row r="435">
          <cell r="A435" t="str">
            <v>Devon</v>
          </cell>
          <cell r="B435">
            <v>547305</v>
          </cell>
          <cell r="C435">
            <v>351381</v>
          </cell>
          <cell r="D435">
            <v>336954</v>
          </cell>
          <cell r="E435">
            <v>14427</v>
          </cell>
          <cell r="F435">
            <v>195924</v>
          </cell>
          <cell r="G435">
            <v>403809</v>
          </cell>
          <cell r="H435">
            <v>338513</v>
          </cell>
          <cell r="I435">
            <v>324086</v>
          </cell>
          <cell r="J435">
            <v>14427</v>
          </cell>
          <cell r="K435">
            <v>65296</v>
          </cell>
        </row>
        <row r="436">
          <cell r="A436" t="str">
            <v>East Devon</v>
          </cell>
          <cell r="B436">
            <v>94989</v>
          </cell>
          <cell r="C436">
            <v>60475</v>
          </cell>
          <cell r="D436">
            <v>58729</v>
          </cell>
          <cell r="E436">
            <v>1746</v>
          </cell>
          <cell r="F436">
            <v>34514</v>
          </cell>
          <cell r="G436">
            <v>66117</v>
          </cell>
          <cell r="H436">
            <v>57573</v>
          </cell>
          <cell r="I436">
            <v>55827</v>
          </cell>
          <cell r="J436">
            <v>1746</v>
          </cell>
          <cell r="K436">
            <v>8544</v>
          </cell>
        </row>
        <row r="437">
          <cell r="A437" t="str">
            <v>Exeter</v>
          </cell>
          <cell r="B437">
            <v>85658</v>
          </cell>
          <cell r="C437">
            <v>56637</v>
          </cell>
          <cell r="D437">
            <v>53388</v>
          </cell>
          <cell r="E437">
            <v>3249</v>
          </cell>
          <cell r="F437">
            <v>29021</v>
          </cell>
          <cell r="G437">
            <v>67931</v>
          </cell>
          <cell r="H437">
            <v>54929</v>
          </cell>
          <cell r="I437">
            <v>51680</v>
          </cell>
          <cell r="J437">
            <v>3249</v>
          </cell>
          <cell r="K437">
            <v>13002</v>
          </cell>
        </row>
        <row r="438">
          <cell r="A438" t="str">
            <v>Mid Devon</v>
          </cell>
          <cell r="B438">
            <v>56014</v>
          </cell>
          <cell r="C438">
            <v>37753</v>
          </cell>
          <cell r="D438">
            <v>35266</v>
          </cell>
          <cell r="E438">
            <v>2487</v>
          </cell>
          <cell r="F438">
            <v>18261</v>
          </cell>
          <cell r="G438">
            <v>41665</v>
          </cell>
          <cell r="H438">
            <v>35530</v>
          </cell>
          <cell r="I438">
            <v>33043</v>
          </cell>
          <cell r="J438">
            <v>2487</v>
          </cell>
          <cell r="K438">
            <v>6135</v>
          </cell>
        </row>
        <row r="439">
          <cell r="A439" t="str">
            <v>North Devon</v>
          </cell>
          <cell r="B439">
            <v>68651</v>
          </cell>
          <cell r="C439">
            <v>44469</v>
          </cell>
          <cell r="D439">
            <v>43475</v>
          </cell>
          <cell r="E439">
            <v>994</v>
          </cell>
          <cell r="F439">
            <v>24182</v>
          </cell>
          <cell r="G439">
            <v>51432</v>
          </cell>
          <cell r="H439">
            <v>43154</v>
          </cell>
          <cell r="I439">
            <v>42160</v>
          </cell>
          <cell r="J439">
            <v>994</v>
          </cell>
          <cell r="K439">
            <v>8278</v>
          </cell>
        </row>
        <row r="440">
          <cell r="A440" t="str">
            <v>South Hams</v>
          </cell>
          <cell r="B440">
            <v>61599</v>
          </cell>
          <cell r="C440">
            <v>36545</v>
          </cell>
          <cell r="D440">
            <v>35475</v>
          </cell>
          <cell r="E440">
            <v>1070</v>
          </cell>
          <cell r="F440">
            <v>25054</v>
          </cell>
          <cell r="G440">
            <v>44498</v>
          </cell>
          <cell r="H440">
            <v>35382</v>
          </cell>
          <cell r="I440">
            <v>34312</v>
          </cell>
          <cell r="J440">
            <v>1070</v>
          </cell>
          <cell r="K440">
            <v>9116</v>
          </cell>
        </row>
        <row r="441">
          <cell r="A441" t="str">
            <v>Teignbridge</v>
          </cell>
          <cell r="B441">
            <v>95544</v>
          </cell>
          <cell r="C441">
            <v>62583</v>
          </cell>
          <cell r="D441">
            <v>60452</v>
          </cell>
          <cell r="E441">
            <v>2131</v>
          </cell>
          <cell r="F441">
            <v>32961</v>
          </cell>
          <cell r="G441">
            <v>69533</v>
          </cell>
          <cell r="H441">
            <v>60120</v>
          </cell>
          <cell r="I441">
            <v>57989</v>
          </cell>
          <cell r="J441">
            <v>2131</v>
          </cell>
          <cell r="K441">
            <v>9413</v>
          </cell>
        </row>
        <row r="442">
          <cell r="A442" t="str">
            <v>Torridge</v>
          </cell>
          <cell r="B442">
            <v>44050</v>
          </cell>
          <cell r="C442">
            <v>29763</v>
          </cell>
          <cell r="D442">
            <v>27687</v>
          </cell>
          <cell r="E442">
            <v>2076</v>
          </cell>
          <cell r="F442">
            <v>14287</v>
          </cell>
          <cell r="G442">
            <v>34594</v>
          </cell>
          <cell r="H442">
            <v>28961</v>
          </cell>
          <cell r="I442">
            <v>26885</v>
          </cell>
          <cell r="J442">
            <v>2076</v>
          </cell>
          <cell r="K442">
            <v>5633</v>
          </cell>
        </row>
        <row r="443">
          <cell r="A443" t="str">
            <v>West Devon</v>
          </cell>
          <cell r="B443">
            <v>40800</v>
          </cell>
          <cell r="C443">
            <v>23156</v>
          </cell>
          <cell r="D443">
            <v>22482</v>
          </cell>
          <cell r="E443">
            <v>674</v>
          </cell>
          <cell r="F443">
            <v>17644</v>
          </cell>
          <cell r="G443">
            <v>28039</v>
          </cell>
          <cell r="H443">
            <v>22864</v>
          </cell>
          <cell r="I443">
            <v>22190</v>
          </cell>
          <cell r="J443">
            <v>674</v>
          </cell>
          <cell r="K443">
            <v>5175</v>
          </cell>
        </row>
        <row r="445">
          <cell r="A445" t="str">
            <v>Dorset</v>
          </cell>
          <cell r="B445">
            <v>310964</v>
          </cell>
          <cell r="C445">
            <v>188710</v>
          </cell>
          <cell r="D445">
            <v>183944</v>
          </cell>
          <cell r="E445">
            <v>4766</v>
          </cell>
          <cell r="F445">
            <v>122254</v>
          </cell>
          <cell r="G445">
            <v>217145</v>
          </cell>
          <cell r="H445">
            <v>180947</v>
          </cell>
          <cell r="I445">
            <v>176181</v>
          </cell>
          <cell r="J445">
            <v>4766</v>
          </cell>
          <cell r="K445">
            <v>36198</v>
          </cell>
        </row>
        <row r="446">
          <cell r="A446" t="str">
            <v>Christchurch</v>
          </cell>
          <cell r="B446">
            <v>37076</v>
          </cell>
          <cell r="C446">
            <v>20398</v>
          </cell>
          <cell r="D446">
            <v>19876</v>
          </cell>
          <cell r="E446">
            <v>522</v>
          </cell>
          <cell r="F446">
            <v>16678</v>
          </cell>
          <cell r="G446">
            <v>24232</v>
          </cell>
          <cell r="H446">
            <v>19244</v>
          </cell>
          <cell r="I446">
            <v>18722</v>
          </cell>
          <cell r="J446">
            <v>522</v>
          </cell>
          <cell r="K446">
            <v>4988</v>
          </cell>
        </row>
        <row r="447">
          <cell r="A447" t="str">
            <v>East Dorset</v>
          </cell>
          <cell r="B447">
            <v>68286</v>
          </cell>
          <cell r="C447">
            <v>39146</v>
          </cell>
          <cell r="D447">
            <v>38386</v>
          </cell>
          <cell r="E447">
            <v>760</v>
          </cell>
          <cell r="F447">
            <v>29140</v>
          </cell>
          <cell r="G447">
            <v>46674</v>
          </cell>
          <cell r="H447">
            <v>37252</v>
          </cell>
          <cell r="I447">
            <v>36492</v>
          </cell>
          <cell r="J447">
            <v>760</v>
          </cell>
          <cell r="K447">
            <v>9422</v>
          </cell>
        </row>
        <row r="448">
          <cell r="A448" t="str">
            <v>North Dorset</v>
          </cell>
          <cell r="B448">
            <v>48310</v>
          </cell>
          <cell r="C448">
            <v>30637</v>
          </cell>
          <cell r="D448">
            <v>30637</v>
          </cell>
          <cell r="E448">
            <v>0</v>
          </cell>
          <cell r="F448">
            <v>17673</v>
          </cell>
          <cell r="G448">
            <v>33643</v>
          </cell>
          <cell r="H448">
            <v>29214</v>
          </cell>
          <cell r="I448">
            <v>29214</v>
          </cell>
          <cell r="J448">
            <v>0</v>
          </cell>
          <cell r="K448">
            <v>4429</v>
          </cell>
        </row>
        <row r="449">
          <cell r="A449" t="str">
            <v>Purbeck</v>
          </cell>
          <cell r="B449">
            <v>35396</v>
          </cell>
          <cell r="C449">
            <v>22685</v>
          </cell>
          <cell r="D449">
            <v>21871</v>
          </cell>
          <cell r="E449">
            <v>814</v>
          </cell>
          <cell r="F449">
            <v>12711</v>
          </cell>
          <cell r="G449">
            <v>25563</v>
          </cell>
          <cell r="H449">
            <v>22010</v>
          </cell>
          <cell r="I449">
            <v>21196</v>
          </cell>
          <cell r="J449">
            <v>814</v>
          </cell>
          <cell r="K449">
            <v>3553</v>
          </cell>
        </row>
        <row r="450">
          <cell r="A450" t="str">
            <v>West Dorset</v>
          </cell>
          <cell r="B450">
            <v>71519</v>
          </cell>
          <cell r="C450">
            <v>43092</v>
          </cell>
          <cell r="D450">
            <v>42490</v>
          </cell>
          <cell r="E450">
            <v>602</v>
          </cell>
          <cell r="F450">
            <v>28427</v>
          </cell>
          <cell r="G450">
            <v>49130</v>
          </cell>
          <cell r="H450">
            <v>40712</v>
          </cell>
          <cell r="I450">
            <v>40110</v>
          </cell>
          <cell r="J450">
            <v>602</v>
          </cell>
          <cell r="K450">
            <v>8418</v>
          </cell>
        </row>
        <row r="451">
          <cell r="A451" t="str">
            <v>Weymouth and Portland</v>
          </cell>
          <cell r="B451">
            <v>50377</v>
          </cell>
          <cell r="C451">
            <v>32752</v>
          </cell>
          <cell r="D451">
            <v>30684</v>
          </cell>
          <cell r="E451">
            <v>2068</v>
          </cell>
          <cell r="F451">
            <v>17625</v>
          </cell>
          <cell r="G451">
            <v>37903</v>
          </cell>
          <cell r="H451">
            <v>32515</v>
          </cell>
          <cell r="I451">
            <v>30447</v>
          </cell>
          <cell r="J451">
            <v>2068</v>
          </cell>
          <cell r="K451">
            <v>5388</v>
          </cell>
        </row>
        <row r="453">
          <cell r="A453" t="str">
            <v>Gloucestershire</v>
          </cell>
          <cell r="B453">
            <v>432434</v>
          </cell>
          <cell r="C453">
            <v>285877</v>
          </cell>
          <cell r="D453">
            <v>275746</v>
          </cell>
          <cell r="E453">
            <v>10131</v>
          </cell>
          <cell r="F453">
            <v>146557</v>
          </cell>
          <cell r="G453">
            <v>330798</v>
          </cell>
          <cell r="H453">
            <v>275935</v>
          </cell>
          <cell r="I453">
            <v>266043</v>
          </cell>
          <cell r="J453">
            <v>9892</v>
          </cell>
          <cell r="K453">
            <v>54863</v>
          </cell>
        </row>
        <row r="454">
          <cell r="A454" t="str">
            <v>Cheltenham</v>
          </cell>
          <cell r="B454">
            <v>83265</v>
          </cell>
          <cell r="C454">
            <v>56306</v>
          </cell>
          <cell r="D454">
            <v>54347</v>
          </cell>
          <cell r="E454">
            <v>1959</v>
          </cell>
          <cell r="F454">
            <v>26959</v>
          </cell>
          <cell r="G454">
            <v>66462</v>
          </cell>
          <cell r="H454">
            <v>54945</v>
          </cell>
          <cell r="I454">
            <v>52986</v>
          </cell>
          <cell r="J454">
            <v>1959</v>
          </cell>
          <cell r="K454">
            <v>11517</v>
          </cell>
        </row>
        <row r="455">
          <cell r="A455" t="str">
            <v>Cotswold</v>
          </cell>
          <cell r="B455">
            <v>64632</v>
          </cell>
          <cell r="C455">
            <v>43833</v>
          </cell>
          <cell r="D455">
            <v>43080</v>
          </cell>
          <cell r="E455">
            <v>753</v>
          </cell>
          <cell r="F455">
            <v>20799</v>
          </cell>
          <cell r="G455">
            <v>47805</v>
          </cell>
          <cell r="H455">
            <v>40849</v>
          </cell>
          <cell r="I455">
            <v>40335</v>
          </cell>
          <cell r="J455">
            <v>514</v>
          </cell>
          <cell r="K455">
            <v>6956</v>
          </cell>
        </row>
        <row r="456">
          <cell r="A456" t="str">
            <v>Forest of Dean</v>
          </cell>
          <cell r="B456">
            <v>60323</v>
          </cell>
          <cell r="C456">
            <v>36712</v>
          </cell>
          <cell r="D456">
            <v>35471</v>
          </cell>
          <cell r="E456">
            <v>1241</v>
          </cell>
          <cell r="F456">
            <v>23611</v>
          </cell>
          <cell r="G456">
            <v>44595</v>
          </cell>
          <cell r="H456">
            <v>35390</v>
          </cell>
          <cell r="I456">
            <v>34149</v>
          </cell>
          <cell r="J456">
            <v>1241</v>
          </cell>
          <cell r="K456">
            <v>9205</v>
          </cell>
        </row>
        <row r="457">
          <cell r="A457" t="str">
            <v>Gloucester</v>
          </cell>
          <cell r="B457">
            <v>82452</v>
          </cell>
          <cell r="C457">
            <v>56000</v>
          </cell>
          <cell r="D457">
            <v>52482</v>
          </cell>
          <cell r="E457">
            <v>3518</v>
          </cell>
          <cell r="F457">
            <v>26452</v>
          </cell>
          <cell r="G457">
            <v>63708</v>
          </cell>
          <cell r="H457">
            <v>54276</v>
          </cell>
          <cell r="I457">
            <v>50758</v>
          </cell>
          <cell r="J457">
            <v>3518</v>
          </cell>
          <cell r="K457">
            <v>9432</v>
          </cell>
        </row>
        <row r="458">
          <cell r="A458" t="str">
            <v>Stroud</v>
          </cell>
          <cell r="B458">
            <v>85178</v>
          </cell>
          <cell r="C458">
            <v>53357</v>
          </cell>
          <cell r="D458">
            <v>52185</v>
          </cell>
          <cell r="E458">
            <v>1172</v>
          </cell>
          <cell r="F458">
            <v>31821</v>
          </cell>
          <cell r="G458">
            <v>61845</v>
          </cell>
          <cell r="H458">
            <v>52063</v>
          </cell>
          <cell r="I458">
            <v>50891</v>
          </cell>
          <cell r="J458">
            <v>1172</v>
          </cell>
          <cell r="K458">
            <v>9782</v>
          </cell>
        </row>
        <row r="459">
          <cell r="A459" t="str">
            <v>Tewkesbury</v>
          </cell>
          <cell r="B459">
            <v>56584</v>
          </cell>
          <cell r="C459">
            <v>39669</v>
          </cell>
          <cell r="D459">
            <v>38181</v>
          </cell>
          <cell r="E459">
            <v>1488</v>
          </cell>
          <cell r="F459">
            <v>16915</v>
          </cell>
          <cell r="G459">
            <v>46383</v>
          </cell>
          <cell r="H459">
            <v>38412</v>
          </cell>
          <cell r="I459">
            <v>36924</v>
          </cell>
          <cell r="J459">
            <v>1488</v>
          </cell>
          <cell r="K459">
            <v>7971</v>
          </cell>
        </row>
        <row r="461">
          <cell r="A461" t="str">
            <v xml:space="preserve">Somerset </v>
          </cell>
          <cell r="B461">
            <v>387412</v>
          </cell>
          <cell r="C461">
            <v>243336</v>
          </cell>
          <cell r="D461">
            <v>233350</v>
          </cell>
          <cell r="E461">
            <v>9986</v>
          </cell>
          <cell r="F461">
            <v>144076</v>
          </cell>
          <cell r="G461">
            <v>283070</v>
          </cell>
          <cell r="H461">
            <v>233322</v>
          </cell>
          <cell r="I461">
            <v>223336</v>
          </cell>
          <cell r="J461">
            <v>9986</v>
          </cell>
          <cell r="K461">
            <v>49748</v>
          </cell>
        </row>
        <row r="462">
          <cell r="A462" t="str">
            <v>Mendip</v>
          </cell>
          <cell r="B462">
            <v>79646</v>
          </cell>
          <cell r="C462">
            <v>54908</v>
          </cell>
          <cell r="D462">
            <v>52904</v>
          </cell>
          <cell r="E462">
            <v>2004</v>
          </cell>
          <cell r="F462">
            <v>24738</v>
          </cell>
          <cell r="G462">
            <v>60375</v>
          </cell>
          <cell r="H462">
            <v>52129</v>
          </cell>
          <cell r="I462">
            <v>50125</v>
          </cell>
          <cell r="J462">
            <v>2004</v>
          </cell>
          <cell r="K462">
            <v>8246</v>
          </cell>
        </row>
        <row r="463">
          <cell r="A463" t="str">
            <v>Sedgemoor</v>
          </cell>
          <cell r="B463">
            <v>79111</v>
          </cell>
          <cell r="C463">
            <v>47221</v>
          </cell>
          <cell r="D463">
            <v>44932</v>
          </cell>
          <cell r="E463">
            <v>2289</v>
          </cell>
          <cell r="F463">
            <v>31890</v>
          </cell>
          <cell r="G463">
            <v>60615</v>
          </cell>
          <cell r="H463">
            <v>45720</v>
          </cell>
          <cell r="I463">
            <v>43431</v>
          </cell>
          <cell r="J463">
            <v>2289</v>
          </cell>
          <cell r="K463">
            <v>14895</v>
          </cell>
        </row>
        <row r="464">
          <cell r="A464" t="str">
            <v>South Somerset</v>
          </cell>
          <cell r="B464">
            <v>124746</v>
          </cell>
          <cell r="C464">
            <v>82025</v>
          </cell>
          <cell r="D464">
            <v>78837</v>
          </cell>
          <cell r="E464">
            <v>3188</v>
          </cell>
          <cell r="F464">
            <v>42721</v>
          </cell>
          <cell r="G464">
            <v>94390</v>
          </cell>
          <cell r="H464">
            <v>79262</v>
          </cell>
          <cell r="I464">
            <v>76074</v>
          </cell>
          <cell r="J464">
            <v>3188</v>
          </cell>
          <cell r="K464">
            <v>15128</v>
          </cell>
        </row>
        <row r="465">
          <cell r="A465" t="str">
            <v>Taunton Deane</v>
          </cell>
          <cell r="B465">
            <v>78655</v>
          </cell>
          <cell r="C465">
            <v>44233</v>
          </cell>
          <cell r="D465">
            <v>42626</v>
          </cell>
          <cell r="E465">
            <v>1607</v>
          </cell>
          <cell r="F465">
            <v>34422</v>
          </cell>
          <cell r="G465">
            <v>50099</v>
          </cell>
          <cell r="H465">
            <v>42469</v>
          </cell>
          <cell r="I465">
            <v>40862</v>
          </cell>
          <cell r="J465">
            <v>1607</v>
          </cell>
          <cell r="K465">
            <v>7630</v>
          </cell>
        </row>
        <row r="466">
          <cell r="A466" t="str">
            <v>West Somerset</v>
          </cell>
          <cell r="B466">
            <v>25254</v>
          </cell>
          <cell r="C466">
            <v>14949</v>
          </cell>
          <cell r="D466">
            <v>14051</v>
          </cell>
          <cell r="E466">
            <v>898</v>
          </cell>
          <cell r="F466">
            <v>10305</v>
          </cell>
          <cell r="G466">
            <v>17591</v>
          </cell>
          <cell r="H466">
            <v>13742</v>
          </cell>
          <cell r="I466">
            <v>12844</v>
          </cell>
          <cell r="J466">
            <v>898</v>
          </cell>
          <cell r="K466">
            <v>3849</v>
          </cell>
        </row>
        <row r="468">
          <cell r="A468" t="str">
            <v>Wiltshire</v>
          </cell>
          <cell r="B468">
            <v>324019</v>
          </cell>
          <cell r="C468">
            <v>219500</v>
          </cell>
          <cell r="D468">
            <v>212120</v>
          </cell>
          <cell r="E468">
            <v>7380</v>
          </cell>
          <cell r="F468">
            <v>104519</v>
          </cell>
          <cell r="G468">
            <v>251208</v>
          </cell>
          <cell r="H468">
            <v>208940</v>
          </cell>
          <cell r="I468">
            <v>202219</v>
          </cell>
          <cell r="J468">
            <v>6721</v>
          </cell>
          <cell r="K468">
            <v>42268</v>
          </cell>
        </row>
        <row r="469">
          <cell r="A469" t="str">
            <v>Kennet</v>
          </cell>
          <cell r="B469">
            <v>59069</v>
          </cell>
          <cell r="C469">
            <v>42150</v>
          </cell>
          <cell r="D469">
            <v>40583</v>
          </cell>
          <cell r="E469">
            <v>1567</v>
          </cell>
          <cell r="F469">
            <v>16919</v>
          </cell>
          <cell r="G469">
            <v>47807</v>
          </cell>
          <cell r="H469">
            <v>39683</v>
          </cell>
          <cell r="I469">
            <v>38328</v>
          </cell>
          <cell r="J469">
            <v>1355</v>
          </cell>
          <cell r="K469">
            <v>8124</v>
          </cell>
        </row>
        <row r="470">
          <cell r="A470" t="str">
            <v>North Wiltshire</v>
          </cell>
          <cell r="B470">
            <v>97382</v>
          </cell>
          <cell r="C470">
            <v>67615</v>
          </cell>
          <cell r="D470">
            <v>65517</v>
          </cell>
          <cell r="E470">
            <v>2098</v>
          </cell>
          <cell r="F470">
            <v>29767</v>
          </cell>
          <cell r="G470">
            <v>76559</v>
          </cell>
          <cell r="H470">
            <v>64218</v>
          </cell>
          <cell r="I470">
            <v>62364</v>
          </cell>
          <cell r="J470">
            <v>1854</v>
          </cell>
          <cell r="K470">
            <v>12341</v>
          </cell>
        </row>
        <row r="471">
          <cell r="A471" t="str">
            <v>Salisbury</v>
          </cell>
          <cell r="B471">
            <v>84500</v>
          </cell>
          <cell r="C471">
            <v>56154</v>
          </cell>
          <cell r="D471">
            <v>53946</v>
          </cell>
          <cell r="E471">
            <v>2208</v>
          </cell>
          <cell r="F471">
            <v>28346</v>
          </cell>
          <cell r="G471">
            <v>65527</v>
          </cell>
          <cell r="H471">
            <v>53678</v>
          </cell>
          <cell r="I471">
            <v>51470</v>
          </cell>
          <cell r="J471">
            <v>2208</v>
          </cell>
          <cell r="K471">
            <v>11849</v>
          </cell>
        </row>
        <row r="472">
          <cell r="A472" t="str">
            <v>West Wiltshire</v>
          </cell>
          <cell r="B472">
            <v>83068</v>
          </cell>
          <cell r="C472">
            <v>53581</v>
          </cell>
          <cell r="D472">
            <v>52074</v>
          </cell>
          <cell r="E472">
            <v>1507</v>
          </cell>
          <cell r="F472">
            <v>29487</v>
          </cell>
          <cell r="G472">
            <v>61315</v>
          </cell>
          <cell r="H472">
            <v>51361</v>
          </cell>
          <cell r="I472">
            <v>50057</v>
          </cell>
          <cell r="J472">
            <v>1304</v>
          </cell>
          <cell r="K472">
            <v>9954</v>
          </cell>
        </row>
        <row r="474">
          <cell r="A474" t="str">
            <v>WALES</v>
          </cell>
          <cell r="B474">
            <v>2296802</v>
          </cell>
          <cell r="C474">
            <v>1305972</v>
          </cell>
          <cell r="D474">
            <v>1212079</v>
          </cell>
          <cell r="E474">
            <v>93893</v>
          </cell>
          <cell r="F474">
            <v>990830</v>
          </cell>
          <cell r="G474">
            <v>1738566</v>
          </cell>
          <cell r="H474">
            <v>1270580</v>
          </cell>
          <cell r="I474">
            <v>1176909</v>
          </cell>
          <cell r="J474">
            <v>93671</v>
          </cell>
          <cell r="K474">
            <v>467986</v>
          </cell>
        </row>
        <row r="476">
          <cell r="A476" t="str">
            <v>Blaenau Gwent</v>
          </cell>
          <cell r="B476">
            <v>54362</v>
          </cell>
          <cell r="C476">
            <v>25693</v>
          </cell>
          <cell r="D476">
            <v>22049</v>
          </cell>
          <cell r="E476">
            <v>3644</v>
          </cell>
          <cell r="F476">
            <v>28669</v>
          </cell>
          <cell r="G476">
            <v>39385</v>
          </cell>
          <cell r="H476">
            <v>25454</v>
          </cell>
          <cell r="I476">
            <v>21810</v>
          </cell>
          <cell r="J476">
            <v>3644</v>
          </cell>
          <cell r="K476">
            <v>13931</v>
          </cell>
        </row>
        <row r="477">
          <cell r="A477" t="str">
            <v>Bridgend</v>
          </cell>
          <cell r="B477">
            <v>100561</v>
          </cell>
          <cell r="C477">
            <v>57658</v>
          </cell>
          <cell r="D477">
            <v>54926</v>
          </cell>
          <cell r="E477">
            <v>2732</v>
          </cell>
          <cell r="F477">
            <v>42903</v>
          </cell>
          <cell r="G477">
            <v>76804</v>
          </cell>
          <cell r="H477">
            <v>56683</v>
          </cell>
          <cell r="I477">
            <v>53951</v>
          </cell>
          <cell r="J477">
            <v>2732</v>
          </cell>
          <cell r="K477">
            <v>20121</v>
          </cell>
        </row>
        <row r="478">
          <cell r="A478" t="str">
            <v>Caerphilly</v>
          </cell>
          <cell r="B478">
            <v>128321</v>
          </cell>
          <cell r="C478">
            <v>75952</v>
          </cell>
          <cell r="D478">
            <v>69714</v>
          </cell>
          <cell r="E478">
            <v>6238</v>
          </cell>
          <cell r="F478">
            <v>52369</v>
          </cell>
          <cell r="G478">
            <v>103222</v>
          </cell>
          <cell r="H478">
            <v>75705</v>
          </cell>
          <cell r="I478">
            <v>69467</v>
          </cell>
          <cell r="J478">
            <v>6238</v>
          </cell>
          <cell r="K478">
            <v>27517</v>
          </cell>
        </row>
        <row r="479">
          <cell r="A479" t="str">
            <v>Cardiff</v>
          </cell>
          <cell r="B479">
            <v>245919</v>
          </cell>
          <cell r="C479">
            <v>138772</v>
          </cell>
          <cell r="D479">
            <v>130283</v>
          </cell>
          <cell r="E479">
            <v>8489</v>
          </cell>
          <cell r="F479">
            <v>107147</v>
          </cell>
          <cell r="G479">
            <v>192458</v>
          </cell>
          <cell r="H479">
            <v>135528</v>
          </cell>
          <cell r="I479">
            <v>127039</v>
          </cell>
          <cell r="J479">
            <v>8489</v>
          </cell>
          <cell r="K479">
            <v>56930</v>
          </cell>
        </row>
        <row r="480">
          <cell r="A480" t="str">
            <v>Carmarthenshire</v>
          </cell>
          <cell r="B480">
            <v>132890</v>
          </cell>
          <cell r="C480">
            <v>72763</v>
          </cell>
          <cell r="D480">
            <v>67088</v>
          </cell>
          <cell r="E480">
            <v>5675</v>
          </cell>
          <cell r="F480">
            <v>60127</v>
          </cell>
          <cell r="G480">
            <v>95868</v>
          </cell>
          <cell r="H480">
            <v>71339</v>
          </cell>
          <cell r="I480">
            <v>65664</v>
          </cell>
          <cell r="J480">
            <v>5675</v>
          </cell>
          <cell r="K480">
            <v>24529</v>
          </cell>
        </row>
        <row r="481">
          <cell r="A481" t="str">
            <v>Ceredigion</v>
          </cell>
          <cell r="B481">
            <v>56408</v>
          </cell>
          <cell r="C481">
            <v>33765</v>
          </cell>
          <cell r="D481">
            <v>32532</v>
          </cell>
          <cell r="E481">
            <v>1233</v>
          </cell>
          <cell r="F481">
            <v>22643</v>
          </cell>
          <cell r="G481">
            <v>41823</v>
          </cell>
          <cell r="H481">
            <v>31673</v>
          </cell>
          <cell r="I481">
            <v>30440</v>
          </cell>
          <cell r="J481">
            <v>1233</v>
          </cell>
          <cell r="K481">
            <v>10150</v>
          </cell>
        </row>
        <row r="482">
          <cell r="A482" t="str">
            <v>Conwy</v>
          </cell>
          <cell r="B482">
            <v>86994</v>
          </cell>
          <cell r="C482">
            <v>47676</v>
          </cell>
          <cell r="D482">
            <v>44451</v>
          </cell>
          <cell r="E482">
            <v>3225</v>
          </cell>
          <cell r="F482">
            <v>39318</v>
          </cell>
          <cell r="G482">
            <v>60011</v>
          </cell>
          <cell r="H482">
            <v>46120</v>
          </cell>
          <cell r="I482">
            <v>42895</v>
          </cell>
          <cell r="J482">
            <v>3225</v>
          </cell>
          <cell r="K482">
            <v>13891</v>
          </cell>
        </row>
        <row r="483">
          <cell r="A483" t="str">
            <v>Denbighshire</v>
          </cell>
          <cell r="B483">
            <v>70588</v>
          </cell>
          <cell r="C483">
            <v>39596</v>
          </cell>
          <cell r="D483">
            <v>37315</v>
          </cell>
          <cell r="E483">
            <v>2281</v>
          </cell>
          <cell r="F483">
            <v>30992</v>
          </cell>
          <cell r="G483">
            <v>50545</v>
          </cell>
          <cell r="H483">
            <v>37450</v>
          </cell>
          <cell r="I483">
            <v>35169</v>
          </cell>
          <cell r="J483">
            <v>2281</v>
          </cell>
          <cell r="K483">
            <v>13095</v>
          </cell>
        </row>
        <row r="484">
          <cell r="A484" t="str">
            <v>Flintshire</v>
          </cell>
          <cell r="B484">
            <v>121825</v>
          </cell>
          <cell r="C484">
            <v>73627</v>
          </cell>
          <cell r="D484">
            <v>70077</v>
          </cell>
          <cell r="E484">
            <v>3550</v>
          </cell>
          <cell r="F484">
            <v>48198</v>
          </cell>
          <cell r="G484">
            <v>92282</v>
          </cell>
          <cell r="H484">
            <v>71222</v>
          </cell>
          <cell r="I484">
            <v>67672</v>
          </cell>
          <cell r="J484">
            <v>3550</v>
          </cell>
          <cell r="K484">
            <v>21060</v>
          </cell>
        </row>
        <row r="485">
          <cell r="A485" t="str">
            <v>Gwynedd</v>
          </cell>
          <cell r="B485">
            <v>90797</v>
          </cell>
          <cell r="C485">
            <v>47443</v>
          </cell>
          <cell r="D485">
            <v>42714</v>
          </cell>
          <cell r="E485">
            <v>4729</v>
          </cell>
          <cell r="F485">
            <v>43354</v>
          </cell>
          <cell r="G485">
            <v>66751</v>
          </cell>
          <cell r="H485">
            <v>45662</v>
          </cell>
          <cell r="I485">
            <v>40933</v>
          </cell>
          <cell r="J485">
            <v>4729</v>
          </cell>
          <cell r="K485">
            <v>21089</v>
          </cell>
        </row>
        <row r="486">
          <cell r="A486" t="str">
            <v>Isle of Anglesey</v>
          </cell>
          <cell r="B486">
            <v>54309</v>
          </cell>
          <cell r="C486">
            <v>32618</v>
          </cell>
          <cell r="D486">
            <v>30955</v>
          </cell>
          <cell r="E486">
            <v>1663</v>
          </cell>
          <cell r="F486">
            <v>21691</v>
          </cell>
          <cell r="G486">
            <v>41964</v>
          </cell>
          <cell r="H486">
            <v>31139</v>
          </cell>
          <cell r="I486">
            <v>29476</v>
          </cell>
          <cell r="J486">
            <v>1663</v>
          </cell>
          <cell r="K486">
            <v>10825</v>
          </cell>
        </row>
        <row r="487">
          <cell r="A487" t="str">
            <v>Merthyr Tydfil</v>
          </cell>
          <cell r="B487">
            <v>45480</v>
          </cell>
          <cell r="C487">
            <v>21400</v>
          </cell>
          <cell r="D487">
            <v>18483</v>
          </cell>
          <cell r="E487">
            <v>2917</v>
          </cell>
          <cell r="F487">
            <v>24080</v>
          </cell>
          <cell r="G487">
            <v>32844</v>
          </cell>
          <cell r="H487">
            <v>20679</v>
          </cell>
          <cell r="I487">
            <v>17762</v>
          </cell>
          <cell r="J487">
            <v>2917</v>
          </cell>
          <cell r="K487">
            <v>12165</v>
          </cell>
        </row>
        <row r="488">
          <cell r="A488" t="str">
            <v>Monmouthshire</v>
          </cell>
          <cell r="B488">
            <v>66906</v>
          </cell>
          <cell r="C488">
            <v>43307</v>
          </cell>
          <cell r="D488">
            <v>40190</v>
          </cell>
          <cell r="E488">
            <v>3117</v>
          </cell>
          <cell r="F488">
            <v>23599</v>
          </cell>
          <cell r="G488">
            <v>50269</v>
          </cell>
          <cell r="H488">
            <v>40243</v>
          </cell>
          <cell r="I488">
            <v>37126</v>
          </cell>
          <cell r="J488">
            <v>3117</v>
          </cell>
          <cell r="K488">
            <v>10026</v>
          </cell>
        </row>
        <row r="489">
          <cell r="A489" t="str">
            <v>Neath Port Talbot</v>
          </cell>
          <cell r="B489">
            <v>110534</v>
          </cell>
          <cell r="C489">
            <v>60795</v>
          </cell>
          <cell r="D489">
            <v>55877</v>
          </cell>
          <cell r="E489">
            <v>4918</v>
          </cell>
          <cell r="F489">
            <v>49739</v>
          </cell>
          <cell r="G489">
            <v>87120</v>
          </cell>
          <cell r="H489">
            <v>60270</v>
          </cell>
          <cell r="I489">
            <v>55352</v>
          </cell>
          <cell r="J489">
            <v>4918</v>
          </cell>
          <cell r="K489">
            <v>26850</v>
          </cell>
        </row>
        <row r="490">
          <cell r="A490" t="str">
            <v>Newport</v>
          </cell>
          <cell r="B490">
            <v>101320</v>
          </cell>
          <cell r="C490">
            <v>59979</v>
          </cell>
          <cell r="D490">
            <v>55729</v>
          </cell>
          <cell r="E490">
            <v>4250</v>
          </cell>
          <cell r="F490">
            <v>41341</v>
          </cell>
          <cell r="G490">
            <v>78264</v>
          </cell>
          <cell r="H490">
            <v>57242</v>
          </cell>
          <cell r="I490">
            <v>53214</v>
          </cell>
          <cell r="J490">
            <v>4028</v>
          </cell>
          <cell r="K490">
            <v>21022</v>
          </cell>
        </row>
        <row r="491">
          <cell r="A491" t="str">
            <v>Pembrokeshire</v>
          </cell>
          <cell r="B491">
            <v>94162</v>
          </cell>
          <cell r="C491">
            <v>44215</v>
          </cell>
          <cell r="D491">
            <v>40370</v>
          </cell>
          <cell r="E491">
            <v>3845</v>
          </cell>
          <cell r="F491">
            <v>49947</v>
          </cell>
          <cell r="G491">
            <v>65263</v>
          </cell>
          <cell r="H491">
            <v>43884</v>
          </cell>
          <cell r="I491">
            <v>40039</v>
          </cell>
          <cell r="J491">
            <v>3845</v>
          </cell>
          <cell r="K491">
            <v>21379</v>
          </cell>
        </row>
        <row r="492">
          <cell r="A492" t="str">
            <v>Powys</v>
          </cell>
          <cell r="B492">
            <v>96816</v>
          </cell>
          <cell r="C492">
            <v>60151</v>
          </cell>
          <cell r="D492">
            <v>57167</v>
          </cell>
          <cell r="E492">
            <v>2984</v>
          </cell>
          <cell r="F492">
            <v>36665</v>
          </cell>
          <cell r="G492">
            <v>70286</v>
          </cell>
          <cell r="H492">
            <v>57065</v>
          </cell>
          <cell r="I492">
            <v>54081</v>
          </cell>
          <cell r="J492">
            <v>2984</v>
          </cell>
          <cell r="K492">
            <v>13221</v>
          </cell>
        </row>
        <row r="493">
          <cell r="A493" t="str">
            <v>Rhondda, Cynon, Taff</v>
          </cell>
          <cell r="B493">
            <v>191453</v>
          </cell>
          <cell r="C493">
            <v>109105</v>
          </cell>
          <cell r="D493">
            <v>100830</v>
          </cell>
          <cell r="E493">
            <v>8275</v>
          </cell>
          <cell r="F493">
            <v>82348</v>
          </cell>
          <cell r="G493">
            <v>150911</v>
          </cell>
          <cell r="H493">
            <v>107795</v>
          </cell>
          <cell r="I493">
            <v>99520</v>
          </cell>
          <cell r="J493">
            <v>8275</v>
          </cell>
          <cell r="K493">
            <v>43116</v>
          </cell>
        </row>
        <row r="494">
          <cell r="A494" t="str">
            <v>Swansea</v>
          </cell>
          <cell r="B494">
            <v>187866</v>
          </cell>
          <cell r="C494">
            <v>108351</v>
          </cell>
          <cell r="D494">
            <v>100347</v>
          </cell>
          <cell r="E494">
            <v>8004</v>
          </cell>
          <cell r="F494">
            <v>79515</v>
          </cell>
          <cell r="G494">
            <v>141175</v>
          </cell>
          <cell r="H494">
            <v>104473</v>
          </cell>
          <cell r="I494">
            <v>96469</v>
          </cell>
          <cell r="J494">
            <v>8004</v>
          </cell>
          <cell r="K494">
            <v>36702</v>
          </cell>
        </row>
        <row r="495">
          <cell r="A495" t="str">
            <v>Torfaen</v>
          </cell>
          <cell r="B495">
            <v>69859</v>
          </cell>
          <cell r="C495">
            <v>42247</v>
          </cell>
          <cell r="D495">
            <v>39227</v>
          </cell>
          <cell r="E495">
            <v>3020</v>
          </cell>
          <cell r="F495">
            <v>27612</v>
          </cell>
          <cell r="G495">
            <v>55883</v>
          </cell>
          <cell r="H495">
            <v>41726</v>
          </cell>
          <cell r="I495">
            <v>38706</v>
          </cell>
          <cell r="J495">
            <v>3020</v>
          </cell>
          <cell r="K495">
            <v>14157</v>
          </cell>
        </row>
        <row r="496">
          <cell r="A496" t="str">
            <v>The Vale of Glamorgan</v>
          </cell>
          <cell r="B496">
            <v>88457</v>
          </cell>
          <cell r="C496">
            <v>55578</v>
          </cell>
          <cell r="D496">
            <v>51778</v>
          </cell>
          <cell r="E496">
            <v>3800</v>
          </cell>
          <cell r="F496">
            <v>32879</v>
          </cell>
          <cell r="G496">
            <v>68432</v>
          </cell>
          <cell r="H496">
            <v>54844</v>
          </cell>
          <cell r="I496">
            <v>51044</v>
          </cell>
          <cell r="J496">
            <v>3800</v>
          </cell>
          <cell r="K496">
            <v>13588</v>
          </cell>
        </row>
        <row r="497">
          <cell r="A497" t="str">
            <v>Wrexham</v>
          </cell>
          <cell r="B497">
            <v>100975</v>
          </cell>
          <cell r="C497">
            <v>55281</v>
          </cell>
          <cell r="D497">
            <v>49977</v>
          </cell>
          <cell r="E497">
            <v>5304</v>
          </cell>
          <cell r="F497">
            <v>45694</v>
          </cell>
          <cell r="G497">
            <v>77006</v>
          </cell>
          <cell r="H497">
            <v>54384</v>
          </cell>
          <cell r="I497">
            <v>49080</v>
          </cell>
          <cell r="J497">
            <v>5304</v>
          </cell>
          <cell r="K497">
            <v>22622</v>
          </cell>
        </row>
        <row r="499">
          <cell r="A499" t="str">
            <v>SCOTLAND</v>
          </cell>
          <cell r="B499">
            <v>4034124</v>
          </cell>
          <cell r="C499">
            <v>2502062</v>
          </cell>
          <cell r="D499">
            <v>2314123</v>
          </cell>
          <cell r="E499">
            <v>187939</v>
          </cell>
          <cell r="F499">
            <v>1532062</v>
          </cell>
          <cell r="G499">
            <v>3159579</v>
          </cell>
          <cell r="H499">
            <v>2444598</v>
          </cell>
          <cell r="I499">
            <v>2259353</v>
          </cell>
          <cell r="J499">
            <v>185245</v>
          </cell>
          <cell r="K499">
            <v>714981</v>
          </cell>
        </row>
        <row r="501">
          <cell r="A501" t="str">
            <v>Aberdeen City</v>
          </cell>
          <cell r="B501">
            <v>169810</v>
          </cell>
          <cell r="C501">
            <v>117891</v>
          </cell>
          <cell r="D501">
            <v>112450</v>
          </cell>
          <cell r="E501">
            <v>5441</v>
          </cell>
          <cell r="F501">
            <v>51919</v>
          </cell>
          <cell r="G501">
            <v>136834</v>
          </cell>
          <cell r="H501">
            <v>114301</v>
          </cell>
          <cell r="I501">
            <v>108860</v>
          </cell>
          <cell r="J501">
            <v>5441</v>
          </cell>
          <cell r="K501">
            <v>22533</v>
          </cell>
        </row>
        <row r="502">
          <cell r="A502" t="str">
            <v>Aberdeenshire</v>
          </cell>
          <cell r="B502">
            <v>176346</v>
          </cell>
          <cell r="C502">
            <v>117600</v>
          </cell>
          <cell r="D502">
            <v>113241</v>
          </cell>
          <cell r="E502">
            <v>4359</v>
          </cell>
          <cell r="F502">
            <v>58746</v>
          </cell>
          <cell r="G502">
            <v>139016</v>
          </cell>
          <cell r="H502">
            <v>113217</v>
          </cell>
          <cell r="I502">
            <v>109088</v>
          </cell>
          <cell r="J502">
            <v>4129</v>
          </cell>
          <cell r="K502">
            <v>25799</v>
          </cell>
        </row>
        <row r="503">
          <cell r="A503" t="str">
            <v>Angus</v>
          </cell>
          <cell r="B503">
            <v>86247</v>
          </cell>
          <cell r="C503">
            <v>53543</v>
          </cell>
          <cell r="D503">
            <v>49216</v>
          </cell>
          <cell r="E503">
            <v>4327</v>
          </cell>
          <cell r="F503">
            <v>32704</v>
          </cell>
          <cell r="G503">
            <v>64960</v>
          </cell>
          <cell r="H503">
            <v>53083</v>
          </cell>
          <cell r="I503">
            <v>48756</v>
          </cell>
          <cell r="J503">
            <v>4327</v>
          </cell>
          <cell r="K503">
            <v>11877</v>
          </cell>
        </row>
        <row r="504">
          <cell r="A504" t="str">
            <v>Argyll &amp; Bute</v>
          </cell>
          <cell r="B504">
            <v>67052</v>
          </cell>
          <cell r="C504">
            <v>43396</v>
          </cell>
          <cell r="D504">
            <v>40394</v>
          </cell>
          <cell r="E504">
            <v>3002</v>
          </cell>
          <cell r="F504">
            <v>23656</v>
          </cell>
          <cell r="G504">
            <v>49939</v>
          </cell>
          <cell r="H504">
            <v>41339</v>
          </cell>
          <cell r="I504">
            <v>38337</v>
          </cell>
          <cell r="J504">
            <v>3002</v>
          </cell>
          <cell r="K504">
            <v>8600</v>
          </cell>
        </row>
        <row r="505">
          <cell r="A505" t="str">
            <v>Clackmannanshire</v>
          </cell>
          <cell r="B505">
            <v>39031</v>
          </cell>
          <cell r="C505">
            <v>23619</v>
          </cell>
          <cell r="D505">
            <v>21311</v>
          </cell>
          <cell r="E505">
            <v>2308</v>
          </cell>
          <cell r="F505">
            <v>15412</v>
          </cell>
          <cell r="G505">
            <v>28255</v>
          </cell>
          <cell r="H505">
            <v>22889</v>
          </cell>
          <cell r="I505">
            <v>20581</v>
          </cell>
          <cell r="J505">
            <v>2308</v>
          </cell>
          <cell r="K505">
            <v>5366</v>
          </cell>
        </row>
        <row r="506">
          <cell r="A506" t="str">
            <v>Dumfries &amp; Galloway</v>
          </cell>
          <cell r="B506">
            <v>118942</v>
          </cell>
          <cell r="C506">
            <v>69493</v>
          </cell>
          <cell r="D506">
            <v>65734</v>
          </cell>
          <cell r="E506">
            <v>3759</v>
          </cell>
          <cell r="F506">
            <v>49449</v>
          </cell>
          <cell r="G506">
            <v>86817</v>
          </cell>
          <cell r="H506">
            <v>66655</v>
          </cell>
          <cell r="I506">
            <v>62896</v>
          </cell>
          <cell r="J506">
            <v>3759</v>
          </cell>
          <cell r="K506">
            <v>20162</v>
          </cell>
        </row>
        <row r="507">
          <cell r="A507" t="str">
            <v>Dundee City</v>
          </cell>
          <cell r="B507">
            <v>117616</v>
          </cell>
          <cell r="C507">
            <v>69361</v>
          </cell>
          <cell r="D507">
            <v>64586</v>
          </cell>
          <cell r="E507">
            <v>4775</v>
          </cell>
          <cell r="F507">
            <v>48255</v>
          </cell>
          <cell r="G507">
            <v>91858</v>
          </cell>
          <cell r="H507">
            <v>67738</v>
          </cell>
          <cell r="I507">
            <v>62963</v>
          </cell>
          <cell r="J507">
            <v>4775</v>
          </cell>
          <cell r="K507">
            <v>24120</v>
          </cell>
        </row>
        <row r="508">
          <cell r="A508" t="str">
            <v>East Ayrshire</v>
          </cell>
          <cell r="B508">
            <v>93591</v>
          </cell>
          <cell r="C508">
            <v>52314</v>
          </cell>
          <cell r="D508">
            <v>43434</v>
          </cell>
          <cell r="E508">
            <v>8880</v>
          </cell>
          <cell r="F508">
            <v>41277</v>
          </cell>
          <cell r="G508">
            <v>74365</v>
          </cell>
          <cell r="H508">
            <v>51712</v>
          </cell>
          <cell r="I508">
            <v>43045</v>
          </cell>
          <cell r="J508">
            <v>8667</v>
          </cell>
          <cell r="K508">
            <v>22653</v>
          </cell>
        </row>
        <row r="509">
          <cell r="A509" t="str">
            <v>East Dunbartonshire</v>
          </cell>
          <cell r="B509">
            <v>82021</v>
          </cell>
          <cell r="C509">
            <v>54861</v>
          </cell>
          <cell r="D509">
            <v>53144</v>
          </cell>
          <cell r="E509">
            <v>1717</v>
          </cell>
          <cell r="F509">
            <v>27160</v>
          </cell>
          <cell r="G509">
            <v>67211</v>
          </cell>
          <cell r="H509">
            <v>53671</v>
          </cell>
          <cell r="I509">
            <v>52157</v>
          </cell>
          <cell r="J509">
            <v>1514</v>
          </cell>
          <cell r="K509">
            <v>13540</v>
          </cell>
        </row>
        <row r="510">
          <cell r="A510" t="str">
            <v>East Lothian</v>
          </cell>
          <cell r="B510">
            <v>73685</v>
          </cell>
          <cell r="C510">
            <v>46558</v>
          </cell>
          <cell r="D510">
            <v>43922</v>
          </cell>
          <cell r="E510">
            <v>2636</v>
          </cell>
          <cell r="F510">
            <v>27127</v>
          </cell>
          <cell r="G510">
            <v>54479</v>
          </cell>
          <cell r="H510">
            <v>44239</v>
          </cell>
          <cell r="I510">
            <v>41603</v>
          </cell>
          <cell r="J510">
            <v>2636</v>
          </cell>
          <cell r="K510">
            <v>10240</v>
          </cell>
        </row>
        <row r="511">
          <cell r="A511" t="str">
            <v>East Renfrewshire</v>
          </cell>
          <cell r="B511">
            <v>66342</v>
          </cell>
          <cell r="C511">
            <v>42715</v>
          </cell>
          <cell r="D511">
            <v>41685</v>
          </cell>
          <cell r="E511">
            <v>1030</v>
          </cell>
          <cell r="F511">
            <v>23627</v>
          </cell>
          <cell r="G511">
            <v>50164</v>
          </cell>
          <cell r="H511">
            <v>41390</v>
          </cell>
          <cell r="I511">
            <v>40360</v>
          </cell>
          <cell r="J511">
            <v>1030</v>
          </cell>
          <cell r="K511">
            <v>8774</v>
          </cell>
        </row>
        <row r="512">
          <cell r="A512" t="str">
            <v>Edinburgh, City of</v>
          </cell>
          <cell r="B512">
            <v>364997</v>
          </cell>
          <cell r="C512">
            <v>229117</v>
          </cell>
          <cell r="D512">
            <v>216830</v>
          </cell>
          <cell r="E512">
            <v>12287</v>
          </cell>
          <cell r="F512">
            <v>135880</v>
          </cell>
          <cell r="G512">
            <v>288185</v>
          </cell>
          <cell r="H512">
            <v>224798</v>
          </cell>
          <cell r="I512">
            <v>212993</v>
          </cell>
          <cell r="J512">
            <v>11805</v>
          </cell>
          <cell r="K512">
            <v>63387</v>
          </cell>
        </row>
        <row r="513">
          <cell r="A513" t="str">
            <v xml:space="preserve">Eilean Siar </v>
          </cell>
          <cell r="B513">
            <v>20366</v>
          </cell>
          <cell r="C513">
            <v>10882</v>
          </cell>
          <cell r="D513">
            <v>9040</v>
          </cell>
          <cell r="E513">
            <v>1842</v>
          </cell>
          <cell r="F513">
            <v>9484</v>
          </cell>
          <cell r="G513">
            <v>12431</v>
          </cell>
          <cell r="H513">
            <v>10348</v>
          </cell>
          <cell r="I513">
            <v>8506</v>
          </cell>
          <cell r="J513">
            <v>1842</v>
          </cell>
          <cell r="K513">
            <v>2083</v>
          </cell>
        </row>
        <row r="514">
          <cell r="A514" t="str">
            <v>Falkirk</v>
          </cell>
          <cell r="B514">
            <v>113957</v>
          </cell>
          <cell r="C514">
            <v>71288</v>
          </cell>
          <cell r="D514">
            <v>66366</v>
          </cell>
          <cell r="E514">
            <v>4922</v>
          </cell>
          <cell r="F514">
            <v>42669</v>
          </cell>
          <cell r="G514">
            <v>89364</v>
          </cell>
          <cell r="H514">
            <v>70339</v>
          </cell>
          <cell r="I514">
            <v>65417</v>
          </cell>
          <cell r="J514">
            <v>4922</v>
          </cell>
          <cell r="K514">
            <v>19025</v>
          </cell>
        </row>
        <row r="515">
          <cell r="A515" t="str">
            <v>Fife</v>
          </cell>
          <cell r="B515">
            <v>274126</v>
          </cell>
          <cell r="C515">
            <v>177308</v>
          </cell>
          <cell r="D515">
            <v>161551</v>
          </cell>
          <cell r="E515">
            <v>15757</v>
          </cell>
          <cell r="F515">
            <v>96818</v>
          </cell>
          <cell r="G515">
            <v>213680</v>
          </cell>
          <cell r="H515">
            <v>173877</v>
          </cell>
          <cell r="I515">
            <v>158348</v>
          </cell>
          <cell r="J515">
            <v>15529</v>
          </cell>
          <cell r="K515">
            <v>39803</v>
          </cell>
        </row>
        <row r="516">
          <cell r="A516" t="str">
            <v>Glasgow City</v>
          </cell>
          <cell r="B516">
            <v>495039</v>
          </cell>
          <cell r="C516">
            <v>251765</v>
          </cell>
          <cell r="D516">
            <v>221662</v>
          </cell>
          <cell r="E516">
            <v>30103</v>
          </cell>
          <cell r="F516">
            <v>243274</v>
          </cell>
          <cell r="G516">
            <v>379608</v>
          </cell>
          <cell r="H516">
            <v>246387</v>
          </cell>
          <cell r="I516">
            <v>216506</v>
          </cell>
          <cell r="J516">
            <v>29881</v>
          </cell>
          <cell r="K516">
            <v>133221</v>
          </cell>
        </row>
        <row r="517">
          <cell r="A517" t="str">
            <v>Highland</v>
          </cell>
          <cell r="B517">
            <v>162016</v>
          </cell>
          <cell r="C517">
            <v>103816</v>
          </cell>
          <cell r="D517">
            <v>98352</v>
          </cell>
          <cell r="E517">
            <v>5464</v>
          </cell>
          <cell r="F517">
            <v>58200</v>
          </cell>
          <cell r="G517">
            <v>126511</v>
          </cell>
          <cell r="H517">
            <v>100940</v>
          </cell>
          <cell r="I517">
            <v>95476</v>
          </cell>
          <cell r="J517">
            <v>5464</v>
          </cell>
          <cell r="K517">
            <v>25571</v>
          </cell>
        </row>
        <row r="518">
          <cell r="A518" t="str">
            <v>Inverclyde</v>
          </cell>
          <cell r="B518">
            <v>69056</v>
          </cell>
          <cell r="C518">
            <v>42315</v>
          </cell>
          <cell r="D518">
            <v>37792</v>
          </cell>
          <cell r="E518">
            <v>4523</v>
          </cell>
          <cell r="F518">
            <v>26741</v>
          </cell>
          <cell r="G518">
            <v>53395</v>
          </cell>
          <cell r="H518">
            <v>41358</v>
          </cell>
          <cell r="I518">
            <v>37328</v>
          </cell>
          <cell r="J518">
            <v>4030</v>
          </cell>
          <cell r="K518">
            <v>12037</v>
          </cell>
        </row>
        <row r="519">
          <cell r="A519" t="str">
            <v>Midlothian</v>
          </cell>
          <cell r="B519">
            <v>59502</v>
          </cell>
          <cell r="C519">
            <v>41909</v>
          </cell>
          <cell r="D519">
            <v>39937</v>
          </cell>
          <cell r="E519">
            <v>1972</v>
          </cell>
          <cell r="F519">
            <v>17593</v>
          </cell>
          <cell r="G519">
            <v>49697</v>
          </cell>
          <cell r="H519">
            <v>40810</v>
          </cell>
          <cell r="I519">
            <v>38838</v>
          </cell>
          <cell r="J519">
            <v>1972</v>
          </cell>
          <cell r="K519">
            <v>8887</v>
          </cell>
        </row>
        <row r="520">
          <cell r="A520" t="str">
            <v>Moray</v>
          </cell>
          <cell r="B520">
            <v>66727</v>
          </cell>
          <cell r="C520">
            <v>46063</v>
          </cell>
          <cell r="D520">
            <v>42594</v>
          </cell>
          <cell r="E520">
            <v>3469</v>
          </cell>
          <cell r="F520">
            <v>20664</v>
          </cell>
          <cell r="G520">
            <v>53810</v>
          </cell>
          <cell r="H520">
            <v>45089</v>
          </cell>
          <cell r="I520">
            <v>41620</v>
          </cell>
          <cell r="J520">
            <v>3469</v>
          </cell>
          <cell r="K520">
            <v>8721</v>
          </cell>
        </row>
        <row r="521">
          <cell r="A521" t="str">
            <v>North Ayrshire</v>
          </cell>
          <cell r="B521">
            <v>110453</v>
          </cell>
          <cell r="C521">
            <v>64982</v>
          </cell>
          <cell r="D521">
            <v>56293</v>
          </cell>
          <cell r="E521">
            <v>8689</v>
          </cell>
          <cell r="F521">
            <v>45471</v>
          </cell>
          <cell r="G521">
            <v>86085</v>
          </cell>
          <cell r="H521">
            <v>64220</v>
          </cell>
          <cell r="I521">
            <v>55531</v>
          </cell>
          <cell r="J521">
            <v>8689</v>
          </cell>
          <cell r="K521">
            <v>21865</v>
          </cell>
        </row>
        <row r="522">
          <cell r="A522" t="str">
            <v>North Lanarkshire</v>
          </cell>
          <cell r="B522">
            <v>257729</v>
          </cell>
          <cell r="C522">
            <v>153861</v>
          </cell>
          <cell r="D522">
            <v>140203</v>
          </cell>
          <cell r="E522">
            <v>13658</v>
          </cell>
          <cell r="F522">
            <v>103868</v>
          </cell>
          <cell r="G522">
            <v>208077</v>
          </cell>
          <cell r="H522">
            <v>151812</v>
          </cell>
          <cell r="I522">
            <v>138354</v>
          </cell>
          <cell r="J522">
            <v>13458</v>
          </cell>
          <cell r="K522">
            <v>56265</v>
          </cell>
        </row>
        <row r="523">
          <cell r="A523" t="str">
            <v>Orkney Islands</v>
          </cell>
          <cell r="B523">
            <v>15109</v>
          </cell>
          <cell r="C523">
            <v>11901</v>
          </cell>
          <cell r="D523">
            <v>11175</v>
          </cell>
          <cell r="E523">
            <v>726</v>
          </cell>
          <cell r="F523">
            <v>3208</v>
          </cell>
          <cell r="G523">
            <v>12822</v>
          </cell>
          <cell r="H523">
            <v>11254</v>
          </cell>
          <cell r="I523">
            <v>10528</v>
          </cell>
          <cell r="J523">
            <v>726</v>
          </cell>
          <cell r="K523">
            <v>1568</v>
          </cell>
        </row>
        <row r="524">
          <cell r="A524" t="str">
            <v>Perth &amp; Kinross</v>
          </cell>
          <cell r="B524">
            <v>102593</v>
          </cell>
          <cell r="C524">
            <v>65197</v>
          </cell>
          <cell r="D524">
            <v>59864</v>
          </cell>
          <cell r="E524">
            <v>5333</v>
          </cell>
          <cell r="F524">
            <v>37396</v>
          </cell>
          <cell r="G524">
            <v>78082</v>
          </cell>
          <cell r="H524">
            <v>64736</v>
          </cell>
          <cell r="I524">
            <v>59403</v>
          </cell>
          <cell r="J524">
            <v>5333</v>
          </cell>
          <cell r="K524">
            <v>13346</v>
          </cell>
        </row>
        <row r="525">
          <cell r="A525" t="str">
            <v>Renfrewshire</v>
          </cell>
          <cell r="B525">
            <v>139319</v>
          </cell>
          <cell r="C525">
            <v>88393</v>
          </cell>
          <cell r="D525">
            <v>81370</v>
          </cell>
          <cell r="E525">
            <v>7023</v>
          </cell>
          <cell r="F525">
            <v>50926</v>
          </cell>
          <cell r="G525">
            <v>112189</v>
          </cell>
          <cell r="H525">
            <v>86180</v>
          </cell>
          <cell r="I525">
            <v>79358</v>
          </cell>
          <cell r="J525">
            <v>6822</v>
          </cell>
          <cell r="K525">
            <v>26009</v>
          </cell>
        </row>
        <row r="526">
          <cell r="A526" t="str">
            <v xml:space="preserve">Scottish Borders </v>
          </cell>
          <cell r="B526">
            <v>84062</v>
          </cell>
          <cell r="C526">
            <v>51512</v>
          </cell>
          <cell r="D526">
            <v>48306</v>
          </cell>
          <cell r="E526">
            <v>3206</v>
          </cell>
          <cell r="F526">
            <v>32550</v>
          </cell>
          <cell r="G526">
            <v>61236</v>
          </cell>
          <cell r="H526">
            <v>50139</v>
          </cell>
          <cell r="I526">
            <v>46933</v>
          </cell>
          <cell r="J526">
            <v>3206</v>
          </cell>
          <cell r="K526">
            <v>11097</v>
          </cell>
        </row>
        <row r="527">
          <cell r="A527" t="str">
            <v>Shetland Islands</v>
          </cell>
          <cell r="B527">
            <v>17533</v>
          </cell>
          <cell r="C527">
            <v>13036</v>
          </cell>
          <cell r="D527">
            <v>12782</v>
          </cell>
          <cell r="E527">
            <v>254</v>
          </cell>
          <cell r="F527">
            <v>4497</v>
          </cell>
          <cell r="G527">
            <v>14727</v>
          </cell>
          <cell r="H527">
            <v>12524</v>
          </cell>
          <cell r="I527">
            <v>12270</v>
          </cell>
          <cell r="J527">
            <v>254</v>
          </cell>
          <cell r="K527">
            <v>2203</v>
          </cell>
        </row>
        <row r="528">
          <cell r="A528" t="str">
            <v>South Ayrshire</v>
          </cell>
          <cell r="B528">
            <v>93750</v>
          </cell>
          <cell r="C528">
            <v>57811</v>
          </cell>
          <cell r="D528">
            <v>52004</v>
          </cell>
          <cell r="E528">
            <v>5807</v>
          </cell>
          <cell r="F528">
            <v>35939</v>
          </cell>
          <cell r="G528">
            <v>72288</v>
          </cell>
          <cell r="H528">
            <v>56872</v>
          </cell>
          <cell r="I528">
            <v>51065</v>
          </cell>
          <cell r="J528">
            <v>5807</v>
          </cell>
          <cell r="K528">
            <v>15416</v>
          </cell>
        </row>
        <row r="529">
          <cell r="A529" t="str">
            <v>South Lanarkshire</v>
          </cell>
          <cell r="B529">
            <v>239667</v>
          </cell>
          <cell r="C529">
            <v>157204</v>
          </cell>
          <cell r="D529">
            <v>149164</v>
          </cell>
          <cell r="E529">
            <v>8040</v>
          </cell>
          <cell r="F529">
            <v>82463</v>
          </cell>
          <cell r="G529">
            <v>195841</v>
          </cell>
          <cell r="H529">
            <v>154816</v>
          </cell>
          <cell r="I529">
            <v>146776</v>
          </cell>
          <cell r="J529">
            <v>8040</v>
          </cell>
          <cell r="K529">
            <v>41025</v>
          </cell>
        </row>
        <row r="530">
          <cell r="A530" t="str">
            <v>Stirling</v>
          </cell>
          <cell r="B530">
            <v>63134</v>
          </cell>
          <cell r="C530">
            <v>39714</v>
          </cell>
          <cell r="D530">
            <v>37019</v>
          </cell>
          <cell r="E530">
            <v>2695</v>
          </cell>
          <cell r="F530">
            <v>23420</v>
          </cell>
          <cell r="G530">
            <v>47849</v>
          </cell>
          <cell r="H530">
            <v>38246</v>
          </cell>
          <cell r="I530">
            <v>35773</v>
          </cell>
          <cell r="J530">
            <v>2473</v>
          </cell>
          <cell r="K530">
            <v>9603</v>
          </cell>
        </row>
        <row r="531">
          <cell r="A531" t="str">
            <v>West Dunbartonshire</v>
          </cell>
          <cell r="B531">
            <v>75968</v>
          </cell>
          <cell r="C531">
            <v>45304</v>
          </cell>
          <cell r="D531">
            <v>42134</v>
          </cell>
          <cell r="E531">
            <v>3170</v>
          </cell>
          <cell r="F531">
            <v>30664</v>
          </cell>
          <cell r="G531">
            <v>57988</v>
          </cell>
          <cell r="H531">
            <v>44371</v>
          </cell>
          <cell r="I531">
            <v>41201</v>
          </cell>
          <cell r="J531">
            <v>3170</v>
          </cell>
          <cell r="K531">
            <v>13617</v>
          </cell>
        </row>
        <row r="532">
          <cell r="A532" t="str">
            <v>West Lothian</v>
          </cell>
          <cell r="B532">
            <v>118338</v>
          </cell>
          <cell r="C532">
            <v>87333</v>
          </cell>
          <cell r="D532">
            <v>80568</v>
          </cell>
          <cell r="E532">
            <v>6765</v>
          </cell>
          <cell r="F532">
            <v>31005</v>
          </cell>
          <cell r="G532">
            <v>101816</v>
          </cell>
          <cell r="H532">
            <v>85248</v>
          </cell>
          <cell r="I532">
            <v>78483</v>
          </cell>
          <cell r="J532">
            <v>6765</v>
          </cell>
          <cell r="K532">
            <v>16568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16+ Data"/>
      <sheetName val="Working Age Data"/>
      <sheetName val="ualad16wa"/>
      <sheetName val="Table 13(Basic)"/>
      <sheetName val="Table 13 (Final)"/>
      <sheetName val="1998-1999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All 16+</v>
          </cell>
          <cell r="C1" t="str">
            <v>Economically active</v>
          </cell>
          <cell r="D1" t="str">
            <v>In employment</v>
          </cell>
          <cell r="E1" t="str">
            <v>ILO unemployed</v>
          </cell>
          <cell r="F1" t="str">
            <v>Inactive</v>
          </cell>
          <cell r="G1" t="str">
            <v>Working age</v>
          </cell>
          <cell r="H1" t="str">
            <v>Economically active</v>
          </cell>
          <cell r="I1" t="str">
            <v>In employment</v>
          </cell>
          <cell r="J1" t="str">
            <v>ILO unemployed</v>
          </cell>
          <cell r="K1" t="str">
            <v>Inactive</v>
          </cell>
        </row>
        <row r="3">
          <cell r="A3" t="str">
            <v>GREAT BRITAIN</v>
          </cell>
          <cell r="B3">
            <v>45015133</v>
          </cell>
          <cell r="C3">
            <v>28277474</v>
          </cell>
          <cell r="D3">
            <v>26551656</v>
          </cell>
          <cell r="E3">
            <v>1725818</v>
          </cell>
          <cell r="F3">
            <v>16737659</v>
          </cell>
          <cell r="G3">
            <v>35026718</v>
          </cell>
          <cell r="H3">
            <v>27510025</v>
          </cell>
          <cell r="I3">
            <v>25800494</v>
          </cell>
          <cell r="J3">
            <v>1709531</v>
          </cell>
          <cell r="K3">
            <v>7516693</v>
          </cell>
        </row>
        <row r="5">
          <cell r="A5" t="str">
            <v>ENGLAND AND WALES</v>
          </cell>
          <cell r="B5">
            <v>40981009</v>
          </cell>
          <cell r="C5">
            <v>25775412</v>
          </cell>
          <cell r="D5">
            <v>24237533</v>
          </cell>
          <cell r="E5">
            <v>1537879</v>
          </cell>
          <cell r="F5">
            <v>15205597</v>
          </cell>
          <cell r="G5">
            <v>31867139</v>
          </cell>
          <cell r="H5">
            <v>25065427</v>
          </cell>
          <cell r="I5">
            <v>23541141</v>
          </cell>
          <cell r="J5">
            <v>1524286</v>
          </cell>
          <cell r="K5">
            <v>6801712</v>
          </cell>
        </row>
        <row r="7">
          <cell r="A7" t="str">
            <v>ENGLAND</v>
          </cell>
          <cell r="B7">
            <v>38684207</v>
          </cell>
          <cell r="C7">
            <v>24469440</v>
          </cell>
          <cell r="D7">
            <v>23025454</v>
          </cell>
          <cell r="E7">
            <v>1443986</v>
          </cell>
          <cell r="F7">
            <v>14214767</v>
          </cell>
          <cell r="G7">
            <v>30128573</v>
          </cell>
          <cell r="H7">
            <v>23794847</v>
          </cell>
          <cell r="I7">
            <v>22364232</v>
          </cell>
          <cell r="J7">
            <v>1430615</v>
          </cell>
          <cell r="K7">
            <v>6333726</v>
          </cell>
        </row>
        <row r="9">
          <cell r="A9" t="str">
            <v>NORTH EAST</v>
          </cell>
          <cell r="B9">
            <v>2034804</v>
          </cell>
          <cell r="C9">
            <v>1173479</v>
          </cell>
          <cell r="D9">
            <v>1076356</v>
          </cell>
          <cell r="E9">
            <v>97123</v>
          </cell>
          <cell r="F9">
            <v>861325</v>
          </cell>
          <cell r="G9">
            <v>1573845</v>
          </cell>
          <cell r="H9">
            <v>1152700</v>
          </cell>
          <cell r="I9">
            <v>1055577</v>
          </cell>
          <cell r="J9">
            <v>97123</v>
          </cell>
          <cell r="K9">
            <v>421145</v>
          </cell>
        </row>
        <row r="10">
          <cell r="A10" t="str">
            <v xml:space="preserve"> </v>
          </cell>
        </row>
        <row r="11">
          <cell r="A11" t="str">
            <v>Darlington UA</v>
          </cell>
          <cell r="B11">
            <v>77357</v>
          </cell>
          <cell r="C11">
            <v>49043</v>
          </cell>
          <cell r="D11">
            <v>46531</v>
          </cell>
          <cell r="E11">
            <v>2512</v>
          </cell>
          <cell r="F11">
            <v>28314</v>
          </cell>
          <cell r="G11">
            <v>62375</v>
          </cell>
          <cell r="H11">
            <v>48839</v>
          </cell>
          <cell r="I11">
            <v>46327</v>
          </cell>
          <cell r="J11">
            <v>2512</v>
          </cell>
          <cell r="K11">
            <v>13536</v>
          </cell>
        </row>
        <row r="12">
          <cell r="A12" t="str">
            <v>Hartlepool UA</v>
          </cell>
          <cell r="B12">
            <v>70645</v>
          </cell>
          <cell r="C12">
            <v>39974</v>
          </cell>
          <cell r="D12">
            <v>35437</v>
          </cell>
          <cell r="E12">
            <v>4537</v>
          </cell>
          <cell r="F12">
            <v>30671</v>
          </cell>
          <cell r="G12">
            <v>52709</v>
          </cell>
          <cell r="H12">
            <v>39974</v>
          </cell>
          <cell r="I12">
            <v>35437</v>
          </cell>
          <cell r="J12">
            <v>4537</v>
          </cell>
          <cell r="K12">
            <v>12735</v>
          </cell>
        </row>
        <row r="13">
          <cell r="A13" t="str">
            <v>Middlesbrough UA</v>
          </cell>
          <cell r="B13">
            <v>107339</v>
          </cell>
          <cell r="C13">
            <v>64323</v>
          </cell>
          <cell r="D13">
            <v>55330</v>
          </cell>
          <cell r="E13">
            <v>8993</v>
          </cell>
          <cell r="F13">
            <v>43016</v>
          </cell>
          <cell r="G13">
            <v>87418</v>
          </cell>
          <cell r="H13">
            <v>62215</v>
          </cell>
          <cell r="I13">
            <v>53222</v>
          </cell>
          <cell r="J13">
            <v>8993</v>
          </cell>
          <cell r="K13">
            <v>25203</v>
          </cell>
        </row>
        <row r="14">
          <cell r="A14" t="str">
            <v>Redcar and Cleveland UA</v>
          </cell>
          <cell r="B14">
            <v>107084</v>
          </cell>
          <cell r="C14">
            <v>61216</v>
          </cell>
          <cell r="D14">
            <v>57551</v>
          </cell>
          <cell r="E14">
            <v>3665</v>
          </cell>
          <cell r="F14">
            <v>45868</v>
          </cell>
          <cell r="G14">
            <v>86863</v>
          </cell>
          <cell r="H14">
            <v>60992</v>
          </cell>
          <cell r="I14">
            <v>57327</v>
          </cell>
          <cell r="J14">
            <v>3665</v>
          </cell>
          <cell r="K14">
            <v>25871</v>
          </cell>
        </row>
        <row r="15">
          <cell r="A15" t="str">
            <v>Stockton-on-Tees UA</v>
          </cell>
          <cell r="B15">
            <v>139407</v>
          </cell>
          <cell r="C15">
            <v>86816</v>
          </cell>
          <cell r="D15">
            <v>79737</v>
          </cell>
          <cell r="E15">
            <v>7079</v>
          </cell>
          <cell r="F15">
            <v>52591</v>
          </cell>
          <cell r="G15">
            <v>113756</v>
          </cell>
          <cell r="H15">
            <v>86579</v>
          </cell>
          <cell r="I15">
            <v>79500</v>
          </cell>
          <cell r="J15">
            <v>7079</v>
          </cell>
          <cell r="K15">
            <v>27177</v>
          </cell>
        </row>
        <row r="17">
          <cell r="A17" t="str">
            <v xml:space="preserve">Durham </v>
          </cell>
          <cell r="B17">
            <v>405407</v>
          </cell>
          <cell r="C17">
            <v>235115</v>
          </cell>
          <cell r="D17">
            <v>216551</v>
          </cell>
          <cell r="E17">
            <v>18564</v>
          </cell>
          <cell r="F17">
            <v>170292</v>
          </cell>
          <cell r="G17">
            <v>314085</v>
          </cell>
          <cell r="H17">
            <v>229438</v>
          </cell>
          <cell r="I17">
            <v>210874</v>
          </cell>
          <cell r="J17">
            <v>18564</v>
          </cell>
          <cell r="K17">
            <v>84647</v>
          </cell>
        </row>
        <row r="18">
          <cell r="A18" t="str">
            <v>Chester-le-Street</v>
          </cell>
          <cell r="B18">
            <v>46282</v>
          </cell>
          <cell r="C18">
            <v>26518</v>
          </cell>
          <cell r="D18">
            <v>24765</v>
          </cell>
          <cell r="E18">
            <v>1753</v>
          </cell>
          <cell r="F18">
            <v>19764</v>
          </cell>
          <cell r="G18">
            <v>36942</v>
          </cell>
          <cell r="H18">
            <v>25867</v>
          </cell>
          <cell r="I18">
            <v>24114</v>
          </cell>
          <cell r="J18">
            <v>1753</v>
          </cell>
          <cell r="K18">
            <v>11075</v>
          </cell>
        </row>
        <row r="19">
          <cell r="A19" t="str">
            <v>Derwentside</v>
          </cell>
          <cell r="B19">
            <v>70942</v>
          </cell>
          <cell r="C19">
            <v>41074</v>
          </cell>
          <cell r="D19">
            <v>37765</v>
          </cell>
          <cell r="E19">
            <v>3309</v>
          </cell>
          <cell r="F19">
            <v>29868</v>
          </cell>
          <cell r="G19">
            <v>53894</v>
          </cell>
          <cell r="H19">
            <v>40351</v>
          </cell>
          <cell r="I19">
            <v>37042</v>
          </cell>
          <cell r="J19">
            <v>3309</v>
          </cell>
          <cell r="K19">
            <v>13543</v>
          </cell>
        </row>
        <row r="20">
          <cell r="A20" t="str">
            <v>Durham</v>
          </cell>
          <cell r="B20">
            <v>72724</v>
          </cell>
          <cell r="C20">
            <v>47400</v>
          </cell>
          <cell r="D20">
            <v>44891</v>
          </cell>
          <cell r="E20">
            <v>2509</v>
          </cell>
          <cell r="F20">
            <v>25324</v>
          </cell>
          <cell r="G20">
            <v>57855</v>
          </cell>
          <cell r="H20">
            <v>45739</v>
          </cell>
          <cell r="I20">
            <v>43230</v>
          </cell>
          <cell r="J20">
            <v>2509</v>
          </cell>
          <cell r="K20">
            <v>12116</v>
          </cell>
        </row>
        <row r="21">
          <cell r="A21" t="str">
            <v>Easington</v>
          </cell>
          <cell r="B21">
            <v>71652</v>
          </cell>
          <cell r="C21">
            <v>35265</v>
          </cell>
          <cell r="D21">
            <v>31567</v>
          </cell>
          <cell r="E21">
            <v>3698</v>
          </cell>
          <cell r="F21">
            <v>36387</v>
          </cell>
          <cell r="G21">
            <v>53919</v>
          </cell>
          <cell r="H21">
            <v>35052</v>
          </cell>
          <cell r="I21">
            <v>31354</v>
          </cell>
          <cell r="J21">
            <v>3698</v>
          </cell>
          <cell r="K21">
            <v>18867</v>
          </cell>
        </row>
        <row r="22">
          <cell r="A22" t="str">
            <v>Sedgefield</v>
          </cell>
          <cell r="B22">
            <v>73342</v>
          </cell>
          <cell r="C22">
            <v>41909</v>
          </cell>
          <cell r="D22">
            <v>37398</v>
          </cell>
          <cell r="E22">
            <v>4511</v>
          </cell>
          <cell r="F22">
            <v>31433</v>
          </cell>
          <cell r="G22">
            <v>56374</v>
          </cell>
          <cell r="H22">
            <v>40728</v>
          </cell>
          <cell r="I22">
            <v>36217</v>
          </cell>
          <cell r="J22">
            <v>4511</v>
          </cell>
          <cell r="K22">
            <v>15646</v>
          </cell>
        </row>
        <row r="23">
          <cell r="A23" t="str">
            <v>Teesdale</v>
          </cell>
          <cell r="B23">
            <v>20128</v>
          </cell>
          <cell r="C23">
            <v>13471</v>
          </cell>
          <cell r="D23">
            <v>12813</v>
          </cell>
          <cell r="E23">
            <v>658</v>
          </cell>
          <cell r="F23">
            <v>6657</v>
          </cell>
          <cell r="G23">
            <v>15498</v>
          </cell>
          <cell r="H23">
            <v>12873</v>
          </cell>
          <cell r="I23">
            <v>12215</v>
          </cell>
          <cell r="J23">
            <v>658</v>
          </cell>
          <cell r="K23">
            <v>2625</v>
          </cell>
        </row>
        <row r="24">
          <cell r="A24" t="str">
            <v>Wear Valley</v>
          </cell>
          <cell r="B24">
            <v>50337</v>
          </cell>
          <cell r="C24">
            <v>29478</v>
          </cell>
          <cell r="D24">
            <v>27352</v>
          </cell>
          <cell r="E24">
            <v>2126</v>
          </cell>
          <cell r="F24">
            <v>20859</v>
          </cell>
          <cell r="G24">
            <v>39603</v>
          </cell>
          <cell r="H24">
            <v>28828</v>
          </cell>
          <cell r="I24">
            <v>26702</v>
          </cell>
          <cell r="J24">
            <v>2126</v>
          </cell>
          <cell r="K24">
            <v>10775</v>
          </cell>
        </row>
        <row r="26">
          <cell r="A26" t="str">
            <v xml:space="preserve">Northumberland </v>
          </cell>
          <cell r="B26">
            <v>246777</v>
          </cell>
          <cell r="C26">
            <v>141090</v>
          </cell>
          <cell r="D26">
            <v>135454</v>
          </cell>
          <cell r="E26">
            <v>5636</v>
          </cell>
          <cell r="F26">
            <v>105687</v>
          </cell>
          <cell r="G26">
            <v>178868</v>
          </cell>
          <cell r="H26">
            <v>136782</v>
          </cell>
          <cell r="I26">
            <v>131146</v>
          </cell>
          <cell r="J26">
            <v>5636</v>
          </cell>
          <cell r="K26">
            <v>42086</v>
          </cell>
        </row>
        <row r="27">
          <cell r="A27" t="str">
            <v>Alnwick</v>
          </cell>
          <cell r="B27">
            <v>24808</v>
          </cell>
          <cell r="C27">
            <v>12608</v>
          </cell>
          <cell r="D27">
            <v>11571</v>
          </cell>
          <cell r="E27">
            <v>1037</v>
          </cell>
          <cell r="F27">
            <v>12200</v>
          </cell>
          <cell r="G27">
            <v>17684</v>
          </cell>
          <cell r="H27">
            <v>12608</v>
          </cell>
          <cell r="I27">
            <v>11571</v>
          </cell>
          <cell r="J27">
            <v>1037</v>
          </cell>
          <cell r="K27">
            <v>5076</v>
          </cell>
        </row>
        <row r="28">
          <cell r="A28" t="str">
            <v>Berwick-upon-Tweed</v>
          </cell>
          <cell r="B28">
            <v>22925</v>
          </cell>
          <cell r="C28">
            <v>14227</v>
          </cell>
          <cell r="D28">
            <v>14227</v>
          </cell>
          <cell r="E28">
            <v>0</v>
          </cell>
          <cell r="F28">
            <v>8698</v>
          </cell>
          <cell r="G28">
            <v>17348</v>
          </cell>
          <cell r="H28">
            <v>14227</v>
          </cell>
          <cell r="I28">
            <v>14227</v>
          </cell>
          <cell r="J28">
            <v>0</v>
          </cell>
          <cell r="K28">
            <v>3121</v>
          </cell>
        </row>
        <row r="29">
          <cell r="A29" t="str">
            <v>Blyth Valley</v>
          </cell>
          <cell r="B29">
            <v>62731</v>
          </cell>
          <cell r="C29">
            <v>41126</v>
          </cell>
          <cell r="D29">
            <v>39253</v>
          </cell>
          <cell r="E29">
            <v>1873</v>
          </cell>
          <cell r="F29">
            <v>21605</v>
          </cell>
          <cell r="G29">
            <v>51656</v>
          </cell>
          <cell r="H29">
            <v>39951</v>
          </cell>
          <cell r="I29">
            <v>38078</v>
          </cell>
          <cell r="J29">
            <v>1873</v>
          </cell>
          <cell r="K29">
            <v>11705</v>
          </cell>
        </row>
        <row r="30">
          <cell r="A30" t="str">
            <v>Castle Morpeth</v>
          </cell>
          <cell r="B30">
            <v>37388</v>
          </cell>
          <cell r="C30">
            <v>17464</v>
          </cell>
          <cell r="D30">
            <v>16525</v>
          </cell>
          <cell r="E30">
            <v>939</v>
          </cell>
          <cell r="F30">
            <v>19924</v>
          </cell>
          <cell r="G30">
            <v>21585</v>
          </cell>
          <cell r="H30">
            <v>16305</v>
          </cell>
          <cell r="I30">
            <v>15366</v>
          </cell>
          <cell r="J30">
            <v>939</v>
          </cell>
          <cell r="K30">
            <v>5280</v>
          </cell>
        </row>
        <row r="31">
          <cell r="A31" t="str">
            <v>Tynedale</v>
          </cell>
          <cell r="B31">
            <v>48836</v>
          </cell>
          <cell r="C31">
            <v>28440</v>
          </cell>
          <cell r="D31">
            <v>28440</v>
          </cell>
          <cell r="E31">
            <v>0</v>
          </cell>
          <cell r="F31">
            <v>20396</v>
          </cell>
          <cell r="G31">
            <v>34509</v>
          </cell>
          <cell r="H31">
            <v>26902</v>
          </cell>
          <cell r="I31">
            <v>26902</v>
          </cell>
          <cell r="J31">
            <v>0</v>
          </cell>
          <cell r="K31">
            <v>7607</v>
          </cell>
        </row>
        <row r="32">
          <cell r="A32" t="str">
            <v>Wansbeck</v>
          </cell>
          <cell r="B32">
            <v>50089</v>
          </cell>
          <cell r="C32">
            <v>27225</v>
          </cell>
          <cell r="D32">
            <v>25438</v>
          </cell>
          <cell r="E32">
            <v>1787</v>
          </cell>
          <cell r="F32">
            <v>22864</v>
          </cell>
          <cell r="G32">
            <v>36086</v>
          </cell>
          <cell r="H32">
            <v>26789</v>
          </cell>
          <cell r="I32">
            <v>25002</v>
          </cell>
          <cell r="J32">
            <v>1787</v>
          </cell>
          <cell r="K32">
            <v>9297</v>
          </cell>
        </row>
        <row r="34">
          <cell r="A34" t="str">
            <v>Tyne and Wear (Met County)</v>
          </cell>
          <cell r="B34">
            <v>880788</v>
          </cell>
          <cell r="C34">
            <v>495902</v>
          </cell>
          <cell r="D34">
            <v>449765</v>
          </cell>
          <cell r="E34">
            <v>46137</v>
          </cell>
          <cell r="F34">
            <v>384886</v>
          </cell>
          <cell r="G34">
            <v>677771</v>
          </cell>
          <cell r="H34">
            <v>487881</v>
          </cell>
          <cell r="I34">
            <v>441744</v>
          </cell>
          <cell r="J34">
            <v>46137</v>
          </cell>
          <cell r="K34">
            <v>189890</v>
          </cell>
        </row>
        <row r="35">
          <cell r="A35" t="str">
            <v>Gateshead</v>
          </cell>
          <cell r="B35">
            <v>158957</v>
          </cell>
          <cell r="C35">
            <v>92819</v>
          </cell>
          <cell r="D35">
            <v>82453</v>
          </cell>
          <cell r="E35">
            <v>10366</v>
          </cell>
          <cell r="F35">
            <v>66138</v>
          </cell>
          <cell r="G35">
            <v>119587</v>
          </cell>
          <cell r="H35">
            <v>91400</v>
          </cell>
          <cell r="I35">
            <v>81034</v>
          </cell>
          <cell r="J35">
            <v>10366</v>
          </cell>
          <cell r="K35">
            <v>28187</v>
          </cell>
        </row>
        <row r="36">
          <cell r="A36" t="str">
            <v>Newcastle upon Tyne</v>
          </cell>
          <cell r="B36">
            <v>215673</v>
          </cell>
          <cell r="C36">
            <v>123079</v>
          </cell>
          <cell r="D36">
            <v>112381</v>
          </cell>
          <cell r="E36">
            <v>10698</v>
          </cell>
          <cell r="F36">
            <v>92594</v>
          </cell>
          <cell r="G36">
            <v>174495</v>
          </cell>
          <cell r="H36">
            <v>120182</v>
          </cell>
          <cell r="I36">
            <v>109484</v>
          </cell>
          <cell r="J36">
            <v>10698</v>
          </cell>
          <cell r="K36">
            <v>54313</v>
          </cell>
        </row>
        <row r="37">
          <cell r="A37" t="str">
            <v>North Tyneside</v>
          </cell>
          <cell r="B37">
            <v>153384</v>
          </cell>
          <cell r="C37">
            <v>93890</v>
          </cell>
          <cell r="D37">
            <v>88298</v>
          </cell>
          <cell r="E37">
            <v>5592</v>
          </cell>
          <cell r="F37">
            <v>59494</v>
          </cell>
          <cell r="G37">
            <v>119429</v>
          </cell>
          <cell r="H37">
            <v>92915</v>
          </cell>
          <cell r="I37">
            <v>87323</v>
          </cell>
          <cell r="J37">
            <v>5592</v>
          </cell>
          <cell r="K37">
            <v>26514</v>
          </cell>
        </row>
        <row r="38">
          <cell r="A38" t="str">
            <v>South Tyneside</v>
          </cell>
          <cell r="B38">
            <v>122752</v>
          </cell>
          <cell r="C38">
            <v>66190</v>
          </cell>
          <cell r="D38">
            <v>59103</v>
          </cell>
          <cell r="E38">
            <v>7087</v>
          </cell>
          <cell r="F38">
            <v>56562</v>
          </cell>
          <cell r="G38">
            <v>89222</v>
          </cell>
          <cell r="H38">
            <v>64728</v>
          </cell>
          <cell r="I38">
            <v>57641</v>
          </cell>
          <cell r="J38">
            <v>7087</v>
          </cell>
          <cell r="K38">
            <v>24494</v>
          </cell>
        </row>
        <row r="39">
          <cell r="A39" t="str">
            <v>Sunderland</v>
          </cell>
          <cell r="B39">
            <v>230022</v>
          </cell>
          <cell r="C39">
            <v>119924</v>
          </cell>
          <cell r="D39">
            <v>107530</v>
          </cell>
          <cell r="E39">
            <v>12394</v>
          </cell>
          <cell r="F39">
            <v>110098</v>
          </cell>
          <cell r="G39">
            <v>175038</v>
          </cell>
          <cell r="H39">
            <v>118656</v>
          </cell>
          <cell r="I39">
            <v>106262</v>
          </cell>
          <cell r="J39">
            <v>12394</v>
          </cell>
          <cell r="K39">
            <v>56382</v>
          </cell>
        </row>
        <row r="42">
          <cell r="A42" t="str">
            <v xml:space="preserve">NORTH WEST </v>
          </cell>
          <cell r="B42">
            <v>5358996</v>
          </cell>
          <cell r="C42">
            <v>3210837</v>
          </cell>
          <cell r="D42">
            <v>3004675</v>
          </cell>
          <cell r="E42">
            <v>206162</v>
          </cell>
          <cell r="F42">
            <v>2148159</v>
          </cell>
          <cell r="G42">
            <v>4171807</v>
          </cell>
          <cell r="H42">
            <v>3138464</v>
          </cell>
          <cell r="I42">
            <v>2933309</v>
          </cell>
          <cell r="J42">
            <v>205155</v>
          </cell>
          <cell r="K42">
            <v>1033343</v>
          </cell>
        </row>
        <row r="44">
          <cell r="A44" t="str">
            <v>Blackburn with Darwen UA</v>
          </cell>
          <cell r="B44">
            <v>103835</v>
          </cell>
          <cell r="C44">
            <v>53921</v>
          </cell>
          <cell r="D44">
            <v>50509</v>
          </cell>
          <cell r="E44">
            <v>3412</v>
          </cell>
          <cell r="F44">
            <v>49914</v>
          </cell>
          <cell r="G44">
            <v>80279</v>
          </cell>
          <cell r="H44">
            <v>53218</v>
          </cell>
          <cell r="I44">
            <v>49806</v>
          </cell>
          <cell r="J44">
            <v>3412</v>
          </cell>
          <cell r="K44">
            <v>27061</v>
          </cell>
        </row>
        <row r="45">
          <cell r="A45" t="str">
            <v>Blackpool UA</v>
          </cell>
          <cell r="B45">
            <v>107878</v>
          </cell>
          <cell r="C45">
            <v>62544</v>
          </cell>
          <cell r="D45">
            <v>60521</v>
          </cell>
          <cell r="E45">
            <v>2023</v>
          </cell>
          <cell r="F45">
            <v>45334</v>
          </cell>
          <cell r="G45">
            <v>77861</v>
          </cell>
          <cell r="H45">
            <v>60388</v>
          </cell>
          <cell r="I45">
            <v>58631</v>
          </cell>
          <cell r="J45">
            <v>1757</v>
          </cell>
          <cell r="K45">
            <v>17473</v>
          </cell>
        </row>
        <row r="46">
          <cell r="A46" t="str">
            <v>Halton UA</v>
          </cell>
          <cell r="B46">
            <v>95111</v>
          </cell>
          <cell r="C46">
            <v>56817</v>
          </cell>
          <cell r="D46">
            <v>50238</v>
          </cell>
          <cell r="E46">
            <v>6579</v>
          </cell>
          <cell r="F46">
            <v>38294</v>
          </cell>
          <cell r="G46">
            <v>77646</v>
          </cell>
          <cell r="H46">
            <v>56287</v>
          </cell>
          <cell r="I46">
            <v>49708</v>
          </cell>
          <cell r="J46">
            <v>6579</v>
          </cell>
          <cell r="K46">
            <v>21359</v>
          </cell>
        </row>
        <row r="47">
          <cell r="A47" t="str">
            <v>Warrington UA</v>
          </cell>
          <cell r="B47">
            <v>151222</v>
          </cell>
          <cell r="C47">
            <v>101058</v>
          </cell>
          <cell r="D47">
            <v>98867</v>
          </cell>
          <cell r="E47">
            <v>2191</v>
          </cell>
          <cell r="F47">
            <v>50164</v>
          </cell>
          <cell r="G47">
            <v>121612</v>
          </cell>
          <cell r="H47">
            <v>99466</v>
          </cell>
          <cell r="I47">
            <v>97275</v>
          </cell>
          <cell r="J47">
            <v>2191</v>
          </cell>
          <cell r="K47">
            <v>22146</v>
          </cell>
        </row>
        <row r="49">
          <cell r="A49" t="str">
            <v>Cheshire</v>
          </cell>
          <cell r="B49">
            <v>545498</v>
          </cell>
          <cell r="C49">
            <v>342979</v>
          </cell>
          <cell r="D49">
            <v>325749</v>
          </cell>
          <cell r="E49">
            <v>17230</v>
          </cell>
          <cell r="F49">
            <v>202519</v>
          </cell>
          <cell r="G49">
            <v>424647</v>
          </cell>
          <cell r="H49">
            <v>333183</v>
          </cell>
          <cell r="I49">
            <v>316209</v>
          </cell>
          <cell r="J49">
            <v>16974</v>
          </cell>
          <cell r="K49">
            <v>91464</v>
          </cell>
        </row>
        <row r="50">
          <cell r="A50" t="str">
            <v>Chester</v>
          </cell>
          <cell r="B50">
            <v>96676</v>
          </cell>
          <cell r="C50">
            <v>63811</v>
          </cell>
          <cell r="D50">
            <v>61001</v>
          </cell>
          <cell r="E50">
            <v>2810</v>
          </cell>
          <cell r="F50">
            <v>32865</v>
          </cell>
          <cell r="G50">
            <v>79738</v>
          </cell>
          <cell r="H50">
            <v>61098</v>
          </cell>
          <cell r="I50">
            <v>58288</v>
          </cell>
          <cell r="J50">
            <v>2810</v>
          </cell>
          <cell r="K50">
            <v>18640</v>
          </cell>
        </row>
        <row r="51">
          <cell r="A51" t="str">
            <v>Congleton</v>
          </cell>
          <cell r="B51">
            <v>71963</v>
          </cell>
          <cell r="C51">
            <v>49494</v>
          </cell>
          <cell r="D51">
            <v>47920</v>
          </cell>
          <cell r="E51">
            <v>1574</v>
          </cell>
          <cell r="F51">
            <v>22469</v>
          </cell>
          <cell r="G51">
            <v>60442</v>
          </cell>
          <cell r="H51">
            <v>48785</v>
          </cell>
          <cell r="I51">
            <v>47211</v>
          </cell>
          <cell r="J51">
            <v>1574</v>
          </cell>
          <cell r="K51">
            <v>11657</v>
          </cell>
        </row>
        <row r="52">
          <cell r="A52" t="str">
            <v>Crewe and Nantwich</v>
          </cell>
          <cell r="B52">
            <v>93330</v>
          </cell>
          <cell r="C52">
            <v>56696</v>
          </cell>
          <cell r="D52">
            <v>52845</v>
          </cell>
          <cell r="E52">
            <v>3851</v>
          </cell>
          <cell r="F52">
            <v>36634</v>
          </cell>
          <cell r="G52">
            <v>68920</v>
          </cell>
          <cell r="H52">
            <v>54424</v>
          </cell>
          <cell r="I52">
            <v>50573</v>
          </cell>
          <cell r="J52">
            <v>3851</v>
          </cell>
          <cell r="K52">
            <v>14496</v>
          </cell>
        </row>
        <row r="53">
          <cell r="A53" t="str">
            <v>Ellesmere Port and Neston</v>
          </cell>
          <cell r="B53">
            <v>64316</v>
          </cell>
          <cell r="C53">
            <v>37956</v>
          </cell>
          <cell r="D53">
            <v>35070</v>
          </cell>
          <cell r="E53">
            <v>2886</v>
          </cell>
          <cell r="F53">
            <v>26360</v>
          </cell>
          <cell r="G53">
            <v>49728</v>
          </cell>
          <cell r="H53">
            <v>36495</v>
          </cell>
          <cell r="I53">
            <v>33609</v>
          </cell>
          <cell r="J53">
            <v>2886</v>
          </cell>
          <cell r="K53">
            <v>13233</v>
          </cell>
        </row>
        <row r="54">
          <cell r="A54" t="str">
            <v>Macclesfield</v>
          </cell>
          <cell r="B54">
            <v>125249</v>
          </cell>
          <cell r="C54">
            <v>75558</v>
          </cell>
          <cell r="D54">
            <v>72141</v>
          </cell>
          <cell r="E54">
            <v>3417</v>
          </cell>
          <cell r="F54">
            <v>49691</v>
          </cell>
          <cell r="G54">
            <v>91173</v>
          </cell>
          <cell r="H54">
            <v>73185</v>
          </cell>
          <cell r="I54">
            <v>70024</v>
          </cell>
          <cell r="J54">
            <v>3161</v>
          </cell>
          <cell r="K54">
            <v>17988</v>
          </cell>
        </row>
        <row r="55">
          <cell r="A55" t="str">
            <v>Vale Royal</v>
          </cell>
          <cell r="B55">
            <v>93964</v>
          </cell>
          <cell r="C55">
            <v>59464</v>
          </cell>
          <cell r="D55">
            <v>56772</v>
          </cell>
          <cell r="E55">
            <v>2692</v>
          </cell>
          <cell r="F55">
            <v>34500</v>
          </cell>
          <cell r="G55">
            <v>74646</v>
          </cell>
          <cell r="H55">
            <v>59196</v>
          </cell>
          <cell r="I55">
            <v>56504</v>
          </cell>
          <cell r="J55">
            <v>2692</v>
          </cell>
          <cell r="K55">
            <v>15450</v>
          </cell>
        </row>
        <row r="57">
          <cell r="A57" t="str">
            <v xml:space="preserve">Cumbria </v>
          </cell>
          <cell r="B57">
            <v>397273</v>
          </cell>
          <cell r="C57">
            <v>244301</v>
          </cell>
          <cell r="D57">
            <v>229893</v>
          </cell>
          <cell r="E57">
            <v>14408</v>
          </cell>
          <cell r="F57">
            <v>152972</v>
          </cell>
          <cell r="G57">
            <v>307023</v>
          </cell>
          <cell r="H57">
            <v>237283</v>
          </cell>
          <cell r="I57">
            <v>222875</v>
          </cell>
          <cell r="J57">
            <v>14408</v>
          </cell>
          <cell r="K57">
            <v>69740</v>
          </cell>
        </row>
        <row r="58">
          <cell r="A58" t="str">
            <v>Allerdale</v>
          </cell>
          <cell r="B58">
            <v>78835</v>
          </cell>
          <cell r="C58">
            <v>45427</v>
          </cell>
          <cell r="D58">
            <v>41622</v>
          </cell>
          <cell r="E58">
            <v>3805</v>
          </cell>
          <cell r="F58">
            <v>33408</v>
          </cell>
          <cell r="G58">
            <v>61423</v>
          </cell>
          <cell r="H58">
            <v>44751</v>
          </cell>
          <cell r="I58">
            <v>40946</v>
          </cell>
          <cell r="J58">
            <v>3805</v>
          </cell>
          <cell r="K58">
            <v>16672</v>
          </cell>
        </row>
        <row r="59">
          <cell r="A59" t="str">
            <v>Barrow-in-Furness</v>
          </cell>
          <cell r="B59">
            <v>55162</v>
          </cell>
          <cell r="C59">
            <v>30857</v>
          </cell>
          <cell r="D59">
            <v>28123</v>
          </cell>
          <cell r="E59">
            <v>2734</v>
          </cell>
          <cell r="F59">
            <v>24305</v>
          </cell>
          <cell r="G59">
            <v>42189</v>
          </cell>
          <cell r="H59">
            <v>30426</v>
          </cell>
          <cell r="I59">
            <v>27692</v>
          </cell>
          <cell r="J59">
            <v>2734</v>
          </cell>
          <cell r="K59">
            <v>11763</v>
          </cell>
        </row>
        <row r="60">
          <cell r="A60" t="str">
            <v>Carlisle</v>
          </cell>
          <cell r="B60">
            <v>80693</v>
          </cell>
          <cell r="C60">
            <v>56481</v>
          </cell>
          <cell r="D60">
            <v>53881</v>
          </cell>
          <cell r="E60">
            <v>2600</v>
          </cell>
          <cell r="F60">
            <v>24212</v>
          </cell>
          <cell r="G60">
            <v>67696</v>
          </cell>
          <cell r="H60">
            <v>56269</v>
          </cell>
          <cell r="I60">
            <v>53669</v>
          </cell>
          <cell r="J60">
            <v>2600</v>
          </cell>
          <cell r="K60">
            <v>11427</v>
          </cell>
        </row>
        <row r="61">
          <cell r="A61" t="str">
            <v>Copeland</v>
          </cell>
          <cell r="B61">
            <v>55032</v>
          </cell>
          <cell r="C61">
            <v>37021</v>
          </cell>
          <cell r="D61">
            <v>34195</v>
          </cell>
          <cell r="E61">
            <v>2826</v>
          </cell>
          <cell r="F61">
            <v>18011</v>
          </cell>
          <cell r="G61">
            <v>45743</v>
          </cell>
          <cell r="H61">
            <v>35824</v>
          </cell>
          <cell r="I61">
            <v>32998</v>
          </cell>
          <cell r="J61">
            <v>2826</v>
          </cell>
          <cell r="K61">
            <v>9919</v>
          </cell>
        </row>
        <row r="62">
          <cell r="A62" t="str">
            <v>Eden</v>
          </cell>
          <cell r="B62">
            <v>42751</v>
          </cell>
          <cell r="C62">
            <v>25484</v>
          </cell>
          <cell r="D62">
            <v>24317</v>
          </cell>
          <cell r="E62">
            <v>1167</v>
          </cell>
          <cell r="F62">
            <v>17267</v>
          </cell>
          <cell r="G62">
            <v>29399</v>
          </cell>
          <cell r="H62">
            <v>23723</v>
          </cell>
          <cell r="I62">
            <v>22556</v>
          </cell>
          <cell r="J62">
            <v>1167</v>
          </cell>
          <cell r="K62">
            <v>5676</v>
          </cell>
        </row>
        <row r="63">
          <cell r="A63" t="str">
            <v>South Lakeland</v>
          </cell>
          <cell r="B63">
            <v>84800</v>
          </cell>
          <cell r="C63">
            <v>49031</v>
          </cell>
          <cell r="D63">
            <v>47755</v>
          </cell>
          <cell r="E63">
            <v>1276</v>
          </cell>
          <cell r="F63">
            <v>35769</v>
          </cell>
          <cell r="G63">
            <v>60573</v>
          </cell>
          <cell r="H63">
            <v>46290</v>
          </cell>
          <cell r="I63">
            <v>45014</v>
          </cell>
          <cell r="J63">
            <v>1276</v>
          </cell>
          <cell r="K63">
            <v>14283</v>
          </cell>
        </row>
        <row r="65">
          <cell r="A65" t="str">
            <v>Greater Manchester (Met County)</v>
          </cell>
          <cell r="B65">
            <v>2005361</v>
          </cell>
          <cell r="C65">
            <v>1222948</v>
          </cell>
          <cell r="D65">
            <v>1148951</v>
          </cell>
          <cell r="E65">
            <v>73997</v>
          </cell>
          <cell r="F65">
            <v>782413</v>
          </cell>
          <cell r="G65">
            <v>1599160</v>
          </cell>
          <cell r="H65">
            <v>1200100</v>
          </cell>
          <cell r="I65">
            <v>1126103</v>
          </cell>
          <cell r="J65">
            <v>73997</v>
          </cell>
          <cell r="K65">
            <v>399060</v>
          </cell>
        </row>
        <row r="66">
          <cell r="A66" t="str">
            <v>Bolton</v>
          </cell>
          <cell r="B66">
            <v>203890</v>
          </cell>
          <cell r="C66">
            <v>126029</v>
          </cell>
          <cell r="D66">
            <v>120003</v>
          </cell>
          <cell r="E66">
            <v>6026</v>
          </cell>
          <cell r="F66">
            <v>77861</v>
          </cell>
          <cell r="G66">
            <v>160137</v>
          </cell>
          <cell r="H66">
            <v>122526</v>
          </cell>
          <cell r="I66">
            <v>116500</v>
          </cell>
          <cell r="J66">
            <v>6026</v>
          </cell>
          <cell r="K66">
            <v>37611</v>
          </cell>
        </row>
        <row r="67">
          <cell r="A67" t="str">
            <v>Bury</v>
          </cell>
          <cell r="B67">
            <v>138434</v>
          </cell>
          <cell r="C67">
            <v>96307</v>
          </cell>
          <cell r="D67">
            <v>93053</v>
          </cell>
          <cell r="E67">
            <v>3254</v>
          </cell>
          <cell r="F67">
            <v>42127</v>
          </cell>
          <cell r="G67">
            <v>115408</v>
          </cell>
          <cell r="H67">
            <v>94888</v>
          </cell>
          <cell r="I67">
            <v>91634</v>
          </cell>
          <cell r="J67">
            <v>3254</v>
          </cell>
          <cell r="K67">
            <v>20520</v>
          </cell>
        </row>
        <row r="68">
          <cell r="A68" t="str">
            <v>Manchester</v>
          </cell>
          <cell r="B68">
            <v>334282</v>
          </cell>
          <cell r="C68">
            <v>168013</v>
          </cell>
          <cell r="D68">
            <v>149285</v>
          </cell>
          <cell r="E68">
            <v>18728</v>
          </cell>
          <cell r="F68">
            <v>166269</v>
          </cell>
          <cell r="G68">
            <v>259339</v>
          </cell>
          <cell r="H68">
            <v>164691</v>
          </cell>
          <cell r="I68">
            <v>145963</v>
          </cell>
          <cell r="J68">
            <v>18728</v>
          </cell>
          <cell r="K68">
            <v>94648</v>
          </cell>
        </row>
        <row r="69">
          <cell r="A69" t="str">
            <v xml:space="preserve">Oldham </v>
          </cell>
          <cell r="B69">
            <v>165256</v>
          </cell>
          <cell r="C69">
            <v>105647</v>
          </cell>
          <cell r="D69">
            <v>98536</v>
          </cell>
          <cell r="E69">
            <v>7111</v>
          </cell>
          <cell r="F69">
            <v>59609</v>
          </cell>
          <cell r="G69">
            <v>134643</v>
          </cell>
          <cell r="H69">
            <v>104252</v>
          </cell>
          <cell r="I69">
            <v>97141</v>
          </cell>
          <cell r="J69">
            <v>7111</v>
          </cell>
          <cell r="K69">
            <v>30391</v>
          </cell>
        </row>
        <row r="70">
          <cell r="A70" t="str">
            <v>Rochdale</v>
          </cell>
          <cell r="B70">
            <v>164725</v>
          </cell>
          <cell r="C70">
            <v>98201</v>
          </cell>
          <cell r="D70">
            <v>92282</v>
          </cell>
          <cell r="E70">
            <v>5919</v>
          </cell>
          <cell r="F70">
            <v>66524</v>
          </cell>
          <cell r="G70">
            <v>129096</v>
          </cell>
          <cell r="H70">
            <v>97164</v>
          </cell>
          <cell r="I70">
            <v>91245</v>
          </cell>
          <cell r="J70">
            <v>5919</v>
          </cell>
          <cell r="K70">
            <v>31932</v>
          </cell>
        </row>
        <row r="71">
          <cell r="A71" t="str">
            <v>Salford</v>
          </cell>
          <cell r="B71">
            <v>166286</v>
          </cell>
          <cell r="C71">
            <v>94990</v>
          </cell>
          <cell r="D71">
            <v>90411</v>
          </cell>
          <cell r="E71">
            <v>4579</v>
          </cell>
          <cell r="F71">
            <v>71296</v>
          </cell>
          <cell r="G71">
            <v>131822</v>
          </cell>
          <cell r="H71">
            <v>93774</v>
          </cell>
          <cell r="I71">
            <v>89195</v>
          </cell>
          <cell r="J71">
            <v>4579</v>
          </cell>
          <cell r="K71">
            <v>38048</v>
          </cell>
        </row>
        <row r="72">
          <cell r="A72" t="str">
            <v>Stockport</v>
          </cell>
          <cell r="B72">
            <v>229387</v>
          </cell>
          <cell r="C72">
            <v>156324</v>
          </cell>
          <cell r="D72">
            <v>148830</v>
          </cell>
          <cell r="E72">
            <v>7494</v>
          </cell>
          <cell r="F72">
            <v>73063</v>
          </cell>
          <cell r="G72">
            <v>184017</v>
          </cell>
          <cell r="H72">
            <v>153647</v>
          </cell>
          <cell r="I72">
            <v>146153</v>
          </cell>
          <cell r="J72">
            <v>7494</v>
          </cell>
          <cell r="K72">
            <v>30370</v>
          </cell>
        </row>
        <row r="73">
          <cell r="A73" t="str">
            <v>Tameside</v>
          </cell>
          <cell r="B73">
            <v>183972</v>
          </cell>
          <cell r="C73">
            <v>120888</v>
          </cell>
          <cell r="D73">
            <v>113057</v>
          </cell>
          <cell r="E73">
            <v>7831</v>
          </cell>
          <cell r="F73">
            <v>63084</v>
          </cell>
          <cell r="G73">
            <v>150125</v>
          </cell>
          <cell r="H73">
            <v>118915</v>
          </cell>
          <cell r="I73">
            <v>111084</v>
          </cell>
          <cell r="J73">
            <v>7831</v>
          </cell>
          <cell r="K73">
            <v>31210</v>
          </cell>
        </row>
        <row r="74">
          <cell r="A74" t="str">
            <v>Trafford</v>
          </cell>
          <cell r="B74">
            <v>172686</v>
          </cell>
          <cell r="C74">
            <v>105003</v>
          </cell>
          <cell r="D74">
            <v>99455</v>
          </cell>
          <cell r="E74">
            <v>5548</v>
          </cell>
          <cell r="F74">
            <v>67683</v>
          </cell>
          <cell r="G74">
            <v>133150</v>
          </cell>
          <cell r="H74">
            <v>100614</v>
          </cell>
          <cell r="I74">
            <v>95066</v>
          </cell>
          <cell r="J74">
            <v>5548</v>
          </cell>
          <cell r="K74">
            <v>32536</v>
          </cell>
        </row>
        <row r="75">
          <cell r="A75" t="str">
            <v>Wigan</v>
          </cell>
          <cell r="B75">
            <v>246443</v>
          </cell>
          <cell r="C75">
            <v>151546</v>
          </cell>
          <cell r="D75">
            <v>144039</v>
          </cell>
          <cell r="E75">
            <v>7507</v>
          </cell>
          <cell r="F75">
            <v>94897</v>
          </cell>
          <cell r="G75">
            <v>201423</v>
          </cell>
          <cell r="H75">
            <v>149629</v>
          </cell>
          <cell r="I75">
            <v>142122</v>
          </cell>
          <cell r="J75">
            <v>7507</v>
          </cell>
          <cell r="K75">
            <v>51794</v>
          </cell>
        </row>
        <row r="77">
          <cell r="A77" t="str">
            <v>Lancashire</v>
          </cell>
          <cell r="B77">
            <v>867601</v>
          </cell>
          <cell r="C77">
            <v>535164</v>
          </cell>
          <cell r="D77">
            <v>512599</v>
          </cell>
          <cell r="E77">
            <v>22565</v>
          </cell>
          <cell r="F77">
            <v>332437</v>
          </cell>
          <cell r="G77">
            <v>660420</v>
          </cell>
          <cell r="H77">
            <v>522549</v>
          </cell>
          <cell r="I77">
            <v>500232</v>
          </cell>
          <cell r="J77">
            <v>22317</v>
          </cell>
          <cell r="K77">
            <v>137871</v>
          </cell>
        </row>
        <row r="78">
          <cell r="A78" t="str">
            <v>Burnley</v>
          </cell>
          <cell r="B78">
            <v>68860</v>
          </cell>
          <cell r="C78">
            <v>37563</v>
          </cell>
          <cell r="D78">
            <v>35480</v>
          </cell>
          <cell r="E78">
            <v>2083</v>
          </cell>
          <cell r="F78">
            <v>31297</v>
          </cell>
          <cell r="G78">
            <v>51760</v>
          </cell>
          <cell r="H78">
            <v>37022</v>
          </cell>
          <cell r="I78">
            <v>34939</v>
          </cell>
          <cell r="J78">
            <v>2083</v>
          </cell>
          <cell r="K78">
            <v>14738</v>
          </cell>
        </row>
        <row r="79">
          <cell r="A79" t="str">
            <v>Chorley</v>
          </cell>
          <cell r="B79">
            <v>76686</v>
          </cell>
          <cell r="C79">
            <v>51166</v>
          </cell>
          <cell r="D79">
            <v>49549</v>
          </cell>
          <cell r="E79">
            <v>1617</v>
          </cell>
          <cell r="F79">
            <v>25520</v>
          </cell>
          <cell r="G79">
            <v>59486</v>
          </cell>
          <cell r="H79">
            <v>50430</v>
          </cell>
          <cell r="I79">
            <v>48813</v>
          </cell>
          <cell r="J79">
            <v>1617</v>
          </cell>
          <cell r="K79">
            <v>9056</v>
          </cell>
        </row>
        <row r="80">
          <cell r="A80" t="str">
            <v>Fylde</v>
          </cell>
          <cell r="B80">
            <v>57947</v>
          </cell>
          <cell r="C80">
            <v>33528</v>
          </cell>
          <cell r="D80">
            <v>32431</v>
          </cell>
          <cell r="E80">
            <v>1097</v>
          </cell>
          <cell r="F80">
            <v>24419</v>
          </cell>
          <cell r="G80">
            <v>38672</v>
          </cell>
          <cell r="H80">
            <v>31718</v>
          </cell>
          <cell r="I80">
            <v>30621</v>
          </cell>
          <cell r="J80">
            <v>1097</v>
          </cell>
          <cell r="K80">
            <v>6954</v>
          </cell>
        </row>
        <row r="81">
          <cell r="A81" t="str">
            <v>Hyndburn</v>
          </cell>
          <cell r="B81">
            <v>58508</v>
          </cell>
          <cell r="C81">
            <v>35757</v>
          </cell>
          <cell r="D81">
            <v>34471</v>
          </cell>
          <cell r="E81">
            <v>1286</v>
          </cell>
          <cell r="F81">
            <v>22751</v>
          </cell>
          <cell r="G81">
            <v>46723</v>
          </cell>
          <cell r="H81">
            <v>34876</v>
          </cell>
          <cell r="I81">
            <v>33590</v>
          </cell>
          <cell r="J81">
            <v>1286</v>
          </cell>
          <cell r="K81">
            <v>11847</v>
          </cell>
        </row>
        <row r="82">
          <cell r="A82" t="str">
            <v>Lancaster</v>
          </cell>
          <cell r="B82">
            <v>107935</v>
          </cell>
          <cell r="C82">
            <v>63745</v>
          </cell>
          <cell r="D82">
            <v>58724</v>
          </cell>
          <cell r="E82">
            <v>5021</v>
          </cell>
          <cell r="F82">
            <v>44190</v>
          </cell>
          <cell r="G82">
            <v>78226</v>
          </cell>
          <cell r="H82">
            <v>61732</v>
          </cell>
          <cell r="I82">
            <v>56711</v>
          </cell>
          <cell r="J82">
            <v>5021</v>
          </cell>
          <cell r="K82">
            <v>16494</v>
          </cell>
        </row>
        <row r="83">
          <cell r="A83" t="str">
            <v>Pendle</v>
          </cell>
          <cell r="B83">
            <v>58211</v>
          </cell>
          <cell r="C83">
            <v>37928</v>
          </cell>
          <cell r="D83">
            <v>36656</v>
          </cell>
          <cell r="E83">
            <v>1272</v>
          </cell>
          <cell r="F83">
            <v>20283</v>
          </cell>
          <cell r="G83">
            <v>49894</v>
          </cell>
          <cell r="H83">
            <v>37535</v>
          </cell>
          <cell r="I83">
            <v>36263</v>
          </cell>
          <cell r="J83">
            <v>1272</v>
          </cell>
          <cell r="K83">
            <v>12359</v>
          </cell>
        </row>
        <row r="84">
          <cell r="A84" t="str">
            <v>Preston</v>
          </cell>
          <cell r="B84">
            <v>103231</v>
          </cell>
          <cell r="C84">
            <v>59659</v>
          </cell>
          <cell r="D84">
            <v>56581</v>
          </cell>
          <cell r="E84">
            <v>3078</v>
          </cell>
          <cell r="F84">
            <v>43572</v>
          </cell>
          <cell r="G84">
            <v>78968</v>
          </cell>
          <cell r="H84">
            <v>58591</v>
          </cell>
          <cell r="I84">
            <v>55513</v>
          </cell>
          <cell r="J84">
            <v>3078</v>
          </cell>
          <cell r="K84">
            <v>20377</v>
          </cell>
        </row>
        <row r="85">
          <cell r="A85" t="str">
            <v>Ribble Valley</v>
          </cell>
          <cell r="B85">
            <v>39373</v>
          </cell>
          <cell r="C85">
            <v>25361</v>
          </cell>
          <cell r="D85">
            <v>24286</v>
          </cell>
          <cell r="E85">
            <v>1075</v>
          </cell>
          <cell r="F85">
            <v>14012</v>
          </cell>
          <cell r="G85">
            <v>30000</v>
          </cell>
          <cell r="H85">
            <v>24392</v>
          </cell>
          <cell r="I85">
            <v>23565</v>
          </cell>
          <cell r="J85">
            <v>827</v>
          </cell>
          <cell r="K85">
            <v>5608</v>
          </cell>
        </row>
        <row r="86">
          <cell r="A86" t="str">
            <v>Rossendale</v>
          </cell>
          <cell r="B86">
            <v>50800</v>
          </cell>
          <cell r="C86">
            <v>36175</v>
          </cell>
          <cell r="D86">
            <v>34930</v>
          </cell>
          <cell r="E86">
            <v>1245</v>
          </cell>
          <cell r="F86">
            <v>14625</v>
          </cell>
          <cell r="G86">
            <v>41262</v>
          </cell>
          <cell r="H86">
            <v>35946</v>
          </cell>
          <cell r="I86">
            <v>34701</v>
          </cell>
          <cell r="J86">
            <v>1245</v>
          </cell>
          <cell r="K86">
            <v>5316</v>
          </cell>
        </row>
        <row r="87">
          <cell r="A87" t="str">
            <v>South Ribble</v>
          </cell>
          <cell r="B87">
            <v>77971</v>
          </cell>
          <cell r="C87">
            <v>54153</v>
          </cell>
          <cell r="D87">
            <v>52010</v>
          </cell>
          <cell r="E87">
            <v>2143</v>
          </cell>
          <cell r="F87">
            <v>23818</v>
          </cell>
          <cell r="G87">
            <v>60919</v>
          </cell>
          <cell r="H87">
            <v>53504</v>
          </cell>
          <cell r="I87">
            <v>51361</v>
          </cell>
          <cell r="J87">
            <v>2143</v>
          </cell>
          <cell r="K87">
            <v>7415</v>
          </cell>
        </row>
        <row r="88">
          <cell r="A88" t="str">
            <v>West Lancashire</v>
          </cell>
          <cell r="B88">
            <v>88413</v>
          </cell>
          <cell r="C88">
            <v>54397</v>
          </cell>
          <cell r="D88">
            <v>52219</v>
          </cell>
          <cell r="E88">
            <v>2178</v>
          </cell>
          <cell r="F88">
            <v>34016</v>
          </cell>
          <cell r="G88">
            <v>68433</v>
          </cell>
          <cell r="H88">
            <v>52881</v>
          </cell>
          <cell r="I88">
            <v>50703</v>
          </cell>
          <cell r="J88">
            <v>2178</v>
          </cell>
          <cell r="K88">
            <v>15552</v>
          </cell>
        </row>
        <row r="89">
          <cell r="A89" t="str">
            <v>Wyre</v>
          </cell>
          <cell r="B89">
            <v>79666</v>
          </cell>
          <cell r="C89">
            <v>45732</v>
          </cell>
          <cell r="D89">
            <v>45262</v>
          </cell>
          <cell r="E89">
            <v>470</v>
          </cell>
          <cell r="F89">
            <v>33934</v>
          </cell>
          <cell r="G89">
            <v>56077</v>
          </cell>
          <cell r="H89">
            <v>43922</v>
          </cell>
          <cell r="I89">
            <v>43452</v>
          </cell>
          <cell r="J89">
            <v>470</v>
          </cell>
          <cell r="K89">
            <v>12155</v>
          </cell>
        </row>
        <row r="91">
          <cell r="A91" t="str">
            <v>Merseyside (Met County)</v>
          </cell>
          <cell r="B91">
            <v>1085217</v>
          </cell>
          <cell r="C91">
            <v>591105</v>
          </cell>
          <cell r="D91">
            <v>527348</v>
          </cell>
          <cell r="E91">
            <v>63757</v>
          </cell>
          <cell r="F91">
            <v>494112</v>
          </cell>
          <cell r="G91">
            <v>823159</v>
          </cell>
          <cell r="H91">
            <v>575990</v>
          </cell>
          <cell r="I91">
            <v>512470</v>
          </cell>
          <cell r="J91">
            <v>63520</v>
          </cell>
          <cell r="K91">
            <v>247169</v>
          </cell>
        </row>
        <row r="92">
          <cell r="A92" t="str">
            <v xml:space="preserve">Knowsley </v>
          </cell>
          <cell r="B92">
            <v>112951</v>
          </cell>
          <cell r="C92">
            <v>58039</v>
          </cell>
          <cell r="D92">
            <v>47436</v>
          </cell>
          <cell r="E92">
            <v>10603</v>
          </cell>
          <cell r="F92">
            <v>54912</v>
          </cell>
          <cell r="G92">
            <v>88342</v>
          </cell>
          <cell r="H92">
            <v>57306</v>
          </cell>
          <cell r="I92">
            <v>46703</v>
          </cell>
          <cell r="J92">
            <v>10603</v>
          </cell>
          <cell r="K92">
            <v>31036</v>
          </cell>
        </row>
        <row r="93">
          <cell r="A93" t="str">
            <v>Liverpool</v>
          </cell>
          <cell r="B93">
            <v>351057</v>
          </cell>
          <cell r="C93">
            <v>184986</v>
          </cell>
          <cell r="D93">
            <v>159981</v>
          </cell>
          <cell r="E93">
            <v>25005</v>
          </cell>
          <cell r="F93">
            <v>166071</v>
          </cell>
          <cell r="G93">
            <v>275891</v>
          </cell>
          <cell r="H93">
            <v>180576</v>
          </cell>
          <cell r="I93">
            <v>155571</v>
          </cell>
          <cell r="J93">
            <v>25005</v>
          </cell>
          <cell r="K93">
            <v>95315</v>
          </cell>
        </row>
        <row r="94">
          <cell r="A94" t="str">
            <v>St. Helens</v>
          </cell>
          <cell r="B94">
            <v>140026</v>
          </cell>
          <cell r="C94">
            <v>84162</v>
          </cell>
          <cell r="D94">
            <v>77622</v>
          </cell>
          <cell r="E94">
            <v>6540</v>
          </cell>
          <cell r="F94">
            <v>55864</v>
          </cell>
          <cell r="G94">
            <v>108215</v>
          </cell>
          <cell r="H94">
            <v>82677</v>
          </cell>
          <cell r="I94">
            <v>76137</v>
          </cell>
          <cell r="J94">
            <v>6540</v>
          </cell>
          <cell r="K94">
            <v>25538</v>
          </cell>
        </row>
        <row r="95">
          <cell r="A95" t="str">
            <v>Sefton</v>
          </cell>
          <cell r="B95">
            <v>223918</v>
          </cell>
          <cell r="C95">
            <v>125553</v>
          </cell>
          <cell r="D95">
            <v>116069</v>
          </cell>
          <cell r="E95">
            <v>9484</v>
          </cell>
          <cell r="F95">
            <v>98365</v>
          </cell>
          <cell r="G95">
            <v>164154</v>
          </cell>
          <cell r="H95">
            <v>122309</v>
          </cell>
          <cell r="I95">
            <v>112825</v>
          </cell>
          <cell r="J95">
            <v>9484</v>
          </cell>
          <cell r="K95">
            <v>41845</v>
          </cell>
        </row>
        <row r="96">
          <cell r="A96" t="str">
            <v>Wirral</v>
          </cell>
          <cell r="B96">
            <v>257265</v>
          </cell>
          <cell r="C96">
            <v>138365</v>
          </cell>
          <cell r="D96">
            <v>126240</v>
          </cell>
          <cell r="E96">
            <v>12125</v>
          </cell>
          <cell r="F96">
            <v>118900</v>
          </cell>
          <cell r="G96">
            <v>186557</v>
          </cell>
          <cell r="H96">
            <v>133122</v>
          </cell>
          <cell r="I96">
            <v>121234</v>
          </cell>
          <cell r="J96">
            <v>11888</v>
          </cell>
          <cell r="K96">
            <v>53435</v>
          </cell>
        </row>
        <row r="98">
          <cell r="A98" t="str">
            <v>YORKSHIRE AND THE HUMBER</v>
          </cell>
          <cell r="B98">
            <v>3943062</v>
          </cell>
          <cell r="C98">
            <v>2452954</v>
          </cell>
          <cell r="D98">
            <v>2283070</v>
          </cell>
          <cell r="E98">
            <v>169884</v>
          </cell>
          <cell r="F98">
            <v>1490108</v>
          </cell>
          <cell r="G98">
            <v>3061295</v>
          </cell>
          <cell r="H98">
            <v>2398763</v>
          </cell>
          <cell r="I98">
            <v>2230329</v>
          </cell>
          <cell r="J98">
            <v>168434</v>
          </cell>
          <cell r="K98">
            <v>662532</v>
          </cell>
        </row>
        <row r="100">
          <cell r="A100" t="str">
            <v>East Riding of Yorkshire UA</v>
          </cell>
          <cell r="B100">
            <v>246649</v>
          </cell>
          <cell r="C100">
            <v>151486</v>
          </cell>
          <cell r="D100">
            <v>143884</v>
          </cell>
          <cell r="E100">
            <v>7602</v>
          </cell>
          <cell r="F100">
            <v>95163</v>
          </cell>
          <cell r="G100">
            <v>182825</v>
          </cell>
          <cell r="H100">
            <v>146155</v>
          </cell>
          <cell r="I100">
            <v>138813</v>
          </cell>
          <cell r="J100">
            <v>7342</v>
          </cell>
          <cell r="K100">
            <v>36670</v>
          </cell>
        </row>
        <row r="101">
          <cell r="A101" t="str">
            <v>Kingston upon Hull, City of UA</v>
          </cell>
          <cell r="B101">
            <v>197994</v>
          </cell>
          <cell r="C101">
            <v>117237</v>
          </cell>
          <cell r="D101">
            <v>101346</v>
          </cell>
          <cell r="E101">
            <v>15891</v>
          </cell>
          <cell r="F101">
            <v>80757</v>
          </cell>
          <cell r="G101">
            <v>153760</v>
          </cell>
          <cell r="H101">
            <v>115103</v>
          </cell>
          <cell r="I101">
            <v>99212</v>
          </cell>
          <cell r="J101">
            <v>15891</v>
          </cell>
          <cell r="K101">
            <v>38657</v>
          </cell>
        </row>
        <row r="102">
          <cell r="A102" t="str">
            <v>North East Lincolnshire UA</v>
          </cell>
          <cell r="B102">
            <v>116508</v>
          </cell>
          <cell r="C102">
            <v>68623</v>
          </cell>
          <cell r="D102">
            <v>61845</v>
          </cell>
          <cell r="E102">
            <v>6778</v>
          </cell>
          <cell r="F102">
            <v>47885</v>
          </cell>
          <cell r="G102">
            <v>91411</v>
          </cell>
          <cell r="H102">
            <v>67185</v>
          </cell>
          <cell r="I102">
            <v>60636</v>
          </cell>
          <cell r="J102">
            <v>6549</v>
          </cell>
          <cell r="K102">
            <v>24226</v>
          </cell>
        </row>
        <row r="103">
          <cell r="A103" t="str">
            <v>North Lincolnshire UA</v>
          </cell>
          <cell r="B103">
            <v>120833</v>
          </cell>
          <cell r="C103">
            <v>78219</v>
          </cell>
          <cell r="D103">
            <v>71233</v>
          </cell>
          <cell r="E103">
            <v>6986</v>
          </cell>
          <cell r="F103">
            <v>42614</v>
          </cell>
          <cell r="G103">
            <v>97424</v>
          </cell>
          <cell r="H103">
            <v>77745</v>
          </cell>
          <cell r="I103">
            <v>70759</v>
          </cell>
          <cell r="J103">
            <v>6986</v>
          </cell>
          <cell r="K103">
            <v>19679</v>
          </cell>
        </row>
        <row r="104">
          <cell r="A104" t="str">
            <v>York UA</v>
          </cell>
          <cell r="B104">
            <v>143994</v>
          </cell>
          <cell r="C104">
            <v>88917</v>
          </cell>
          <cell r="D104">
            <v>83782</v>
          </cell>
          <cell r="E104">
            <v>5135</v>
          </cell>
          <cell r="F104">
            <v>55077</v>
          </cell>
          <cell r="G104">
            <v>106439</v>
          </cell>
          <cell r="H104">
            <v>86553</v>
          </cell>
          <cell r="I104">
            <v>81418</v>
          </cell>
          <cell r="J104">
            <v>5135</v>
          </cell>
          <cell r="K104">
            <v>19886</v>
          </cell>
        </row>
        <row r="106">
          <cell r="A106" t="str">
            <v>North Yorkshire</v>
          </cell>
          <cell r="B106">
            <v>447807</v>
          </cell>
          <cell r="C106">
            <v>288761</v>
          </cell>
          <cell r="D106">
            <v>281019</v>
          </cell>
          <cell r="E106">
            <v>7742</v>
          </cell>
          <cell r="F106">
            <v>159046</v>
          </cell>
          <cell r="G106">
            <v>338017</v>
          </cell>
          <cell r="H106">
            <v>278176</v>
          </cell>
          <cell r="I106">
            <v>270434</v>
          </cell>
          <cell r="J106">
            <v>7742</v>
          </cell>
          <cell r="K106">
            <v>59841</v>
          </cell>
        </row>
        <row r="107">
          <cell r="A107" t="str">
            <v>Craven</v>
          </cell>
          <cell r="B107">
            <v>41278</v>
          </cell>
          <cell r="C107">
            <v>29056</v>
          </cell>
          <cell r="D107">
            <v>27921</v>
          </cell>
          <cell r="E107">
            <v>1135</v>
          </cell>
          <cell r="F107">
            <v>12222</v>
          </cell>
          <cell r="G107">
            <v>29990</v>
          </cell>
          <cell r="H107">
            <v>27598</v>
          </cell>
          <cell r="I107">
            <v>26463</v>
          </cell>
          <cell r="J107">
            <v>1135</v>
          </cell>
          <cell r="K107">
            <v>2392</v>
          </cell>
        </row>
        <row r="108">
          <cell r="A108" t="str">
            <v>Hambleton</v>
          </cell>
          <cell r="B108">
            <v>71084</v>
          </cell>
          <cell r="C108">
            <v>46113</v>
          </cell>
          <cell r="D108">
            <v>45084</v>
          </cell>
          <cell r="E108">
            <v>1029</v>
          </cell>
          <cell r="F108">
            <v>24971</v>
          </cell>
          <cell r="G108">
            <v>54064</v>
          </cell>
          <cell r="H108">
            <v>44559</v>
          </cell>
          <cell r="I108">
            <v>43530</v>
          </cell>
          <cell r="J108">
            <v>1029</v>
          </cell>
          <cell r="K108">
            <v>9505</v>
          </cell>
        </row>
        <row r="109">
          <cell r="A109" t="str">
            <v>Harrogate</v>
          </cell>
          <cell r="B109">
            <v>114858</v>
          </cell>
          <cell r="C109">
            <v>79762</v>
          </cell>
          <cell r="D109">
            <v>77739</v>
          </cell>
          <cell r="E109">
            <v>2023</v>
          </cell>
          <cell r="F109">
            <v>35096</v>
          </cell>
          <cell r="G109">
            <v>89500</v>
          </cell>
          <cell r="H109">
            <v>75082</v>
          </cell>
          <cell r="I109">
            <v>73059</v>
          </cell>
          <cell r="J109">
            <v>2023</v>
          </cell>
          <cell r="K109">
            <v>14418</v>
          </cell>
        </row>
        <row r="110">
          <cell r="A110" t="str">
            <v>Richmondshire</v>
          </cell>
          <cell r="B110">
            <v>37673</v>
          </cell>
          <cell r="C110">
            <v>26266</v>
          </cell>
          <cell r="D110">
            <v>25991</v>
          </cell>
          <cell r="E110">
            <v>275</v>
          </cell>
          <cell r="F110">
            <v>11407</v>
          </cell>
          <cell r="G110">
            <v>30770</v>
          </cell>
          <cell r="H110">
            <v>25700</v>
          </cell>
          <cell r="I110">
            <v>25425</v>
          </cell>
          <cell r="J110">
            <v>275</v>
          </cell>
          <cell r="K110">
            <v>5070</v>
          </cell>
        </row>
        <row r="111">
          <cell r="A111" t="str">
            <v>Ryedale</v>
          </cell>
          <cell r="B111">
            <v>39399</v>
          </cell>
          <cell r="C111">
            <v>22509</v>
          </cell>
          <cell r="D111">
            <v>22236</v>
          </cell>
          <cell r="E111">
            <v>273</v>
          </cell>
          <cell r="F111">
            <v>16890</v>
          </cell>
          <cell r="G111">
            <v>25834</v>
          </cell>
          <cell r="H111">
            <v>21712</v>
          </cell>
          <cell r="I111">
            <v>21439</v>
          </cell>
          <cell r="J111">
            <v>273</v>
          </cell>
          <cell r="K111">
            <v>4122</v>
          </cell>
        </row>
        <row r="112">
          <cell r="A112" t="str">
            <v>Scarborough</v>
          </cell>
          <cell r="B112">
            <v>84394</v>
          </cell>
          <cell r="C112">
            <v>48305</v>
          </cell>
          <cell r="D112">
            <v>46269</v>
          </cell>
          <cell r="E112">
            <v>2036</v>
          </cell>
          <cell r="F112">
            <v>36089</v>
          </cell>
          <cell r="G112">
            <v>62360</v>
          </cell>
          <cell r="H112">
            <v>47010</v>
          </cell>
          <cell r="I112">
            <v>44974</v>
          </cell>
          <cell r="J112">
            <v>2036</v>
          </cell>
          <cell r="K112">
            <v>15350</v>
          </cell>
        </row>
        <row r="113">
          <cell r="A113" t="str">
            <v>Selby</v>
          </cell>
          <cell r="B113">
            <v>59121</v>
          </cell>
          <cell r="C113">
            <v>36750</v>
          </cell>
          <cell r="D113">
            <v>35779</v>
          </cell>
          <cell r="E113">
            <v>971</v>
          </cell>
          <cell r="F113">
            <v>22371</v>
          </cell>
          <cell r="G113">
            <v>45499</v>
          </cell>
          <cell r="H113">
            <v>36515</v>
          </cell>
          <cell r="I113">
            <v>35544</v>
          </cell>
          <cell r="J113">
            <v>971</v>
          </cell>
          <cell r="K113">
            <v>8984</v>
          </cell>
        </row>
        <row r="115">
          <cell r="A115" t="str">
            <v>South Yorkshire (Met County)</v>
          </cell>
          <cell r="B115">
            <v>1016151</v>
          </cell>
          <cell r="C115">
            <v>616886</v>
          </cell>
          <cell r="D115">
            <v>561386</v>
          </cell>
          <cell r="E115">
            <v>55500</v>
          </cell>
          <cell r="F115">
            <v>399265</v>
          </cell>
          <cell r="G115">
            <v>800247</v>
          </cell>
          <cell r="H115">
            <v>605927</v>
          </cell>
          <cell r="I115">
            <v>550893</v>
          </cell>
          <cell r="J115">
            <v>55034</v>
          </cell>
          <cell r="K115">
            <v>194320</v>
          </cell>
        </row>
        <row r="116">
          <cell r="A116" t="str">
            <v>Barnsley</v>
          </cell>
          <cell r="B116">
            <v>183231</v>
          </cell>
          <cell r="C116">
            <v>107015</v>
          </cell>
          <cell r="D116">
            <v>94973</v>
          </cell>
          <cell r="E116">
            <v>12042</v>
          </cell>
          <cell r="F116">
            <v>76216</v>
          </cell>
          <cell r="G116">
            <v>145575</v>
          </cell>
          <cell r="H116">
            <v>104496</v>
          </cell>
          <cell r="I116">
            <v>92454</v>
          </cell>
          <cell r="J116">
            <v>12042</v>
          </cell>
          <cell r="K116">
            <v>41079</v>
          </cell>
        </row>
        <row r="117">
          <cell r="A117" t="str">
            <v>Doncaster</v>
          </cell>
          <cell r="B117">
            <v>225449</v>
          </cell>
          <cell r="C117">
            <v>138656</v>
          </cell>
          <cell r="D117">
            <v>126878</v>
          </cell>
          <cell r="E117">
            <v>11778</v>
          </cell>
          <cell r="F117">
            <v>86793</v>
          </cell>
          <cell r="G117">
            <v>176890</v>
          </cell>
          <cell r="H117">
            <v>136458</v>
          </cell>
          <cell r="I117">
            <v>124930</v>
          </cell>
          <cell r="J117">
            <v>11528</v>
          </cell>
          <cell r="K117">
            <v>40432</v>
          </cell>
        </row>
        <row r="118">
          <cell r="A118" t="str">
            <v xml:space="preserve">Rotherham </v>
          </cell>
          <cell r="B118">
            <v>194818</v>
          </cell>
          <cell r="C118">
            <v>118976</v>
          </cell>
          <cell r="D118">
            <v>106572</v>
          </cell>
          <cell r="E118">
            <v>12404</v>
          </cell>
          <cell r="F118">
            <v>75842</v>
          </cell>
          <cell r="G118">
            <v>153067</v>
          </cell>
          <cell r="H118">
            <v>117601</v>
          </cell>
          <cell r="I118">
            <v>105197</v>
          </cell>
          <cell r="J118">
            <v>12404</v>
          </cell>
          <cell r="K118">
            <v>35466</v>
          </cell>
        </row>
        <row r="119">
          <cell r="A119" t="str">
            <v>Sheffield</v>
          </cell>
          <cell r="B119">
            <v>412653</v>
          </cell>
          <cell r="C119">
            <v>252239</v>
          </cell>
          <cell r="D119">
            <v>232963</v>
          </cell>
          <cell r="E119">
            <v>19276</v>
          </cell>
          <cell r="F119">
            <v>160414</v>
          </cell>
          <cell r="G119">
            <v>324715</v>
          </cell>
          <cell r="H119">
            <v>247372</v>
          </cell>
          <cell r="I119">
            <v>228312</v>
          </cell>
          <cell r="J119">
            <v>19060</v>
          </cell>
          <cell r="K119">
            <v>77343</v>
          </cell>
        </row>
        <row r="121">
          <cell r="A121" t="str">
            <v>West Yorkshire (Met County)</v>
          </cell>
          <cell r="B121">
            <v>1653126</v>
          </cell>
          <cell r="C121">
            <v>1042825</v>
          </cell>
          <cell r="D121">
            <v>978575</v>
          </cell>
          <cell r="E121">
            <v>64250</v>
          </cell>
          <cell r="F121">
            <v>610301</v>
          </cell>
          <cell r="G121">
            <v>1291172</v>
          </cell>
          <cell r="H121">
            <v>1021919</v>
          </cell>
          <cell r="I121">
            <v>958164</v>
          </cell>
          <cell r="J121">
            <v>63755</v>
          </cell>
          <cell r="K121">
            <v>269253</v>
          </cell>
        </row>
        <row r="122">
          <cell r="A122" t="str">
            <v xml:space="preserve">Bradford </v>
          </cell>
          <cell r="B122">
            <v>369859</v>
          </cell>
          <cell r="C122">
            <v>215886</v>
          </cell>
          <cell r="D122">
            <v>198604</v>
          </cell>
          <cell r="E122">
            <v>17282</v>
          </cell>
          <cell r="F122">
            <v>153973</v>
          </cell>
          <cell r="G122">
            <v>274976</v>
          </cell>
          <cell r="H122">
            <v>211101</v>
          </cell>
          <cell r="I122">
            <v>193819</v>
          </cell>
          <cell r="J122">
            <v>17282</v>
          </cell>
          <cell r="K122">
            <v>63875</v>
          </cell>
        </row>
        <row r="123">
          <cell r="A123" t="str">
            <v>Calderdale</v>
          </cell>
          <cell r="B123">
            <v>149044</v>
          </cell>
          <cell r="C123">
            <v>96740</v>
          </cell>
          <cell r="D123">
            <v>90884</v>
          </cell>
          <cell r="E123">
            <v>5856</v>
          </cell>
          <cell r="F123">
            <v>52304</v>
          </cell>
          <cell r="G123">
            <v>117940</v>
          </cell>
          <cell r="H123">
            <v>95223</v>
          </cell>
          <cell r="I123">
            <v>89367</v>
          </cell>
          <cell r="J123">
            <v>5856</v>
          </cell>
          <cell r="K123">
            <v>22717</v>
          </cell>
        </row>
        <row r="124">
          <cell r="A124" t="str">
            <v xml:space="preserve">Kirklees </v>
          </cell>
          <cell r="B124">
            <v>304362</v>
          </cell>
          <cell r="C124">
            <v>198374</v>
          </cell>
          <cell r="D124">
            <v>186236</v>
          </cell>
          <cell r="E124">
            <v>12138</v>
          </cell>
          <cell r="F124">
            <v>105988</v>
          </cell>
          <cell r="G124">
            <v>246356</v>
          </cell>
          <cell r="H124">
            <v>195736</v>
          </cell>
          <cell r="I124">
            <v>183835</v>
          </cell>
          <cell r="J124">
            <v>11901</v>
          </cell>
          <cell r="K124">
            <v>50620</v>
          </cell>
        </row>
        <row r="125">
          <cell r="A125" t="str">
            <v xml:space="preserve">Leeds </v>
          </cell>
          <cell r="B125">
            <v>575994</v>
          </cell>
          <cell r="C125">
            <v>375598</v>
          </cell>
          <cell r="D125">
            <v>354748</v>
          </cell>
          <cell r="E125">
            <v>20850</v>
          </cell>
          <cell r="F125">
            <v>200396</v>
          </cell>
          <cell r="G125">
            <v>449746</v>
          </cell>
          <cell r="H125">
            <v>365022</v>
          </cell>
          <cell r="I125">
            <v>344430</v>
          </cell>
          <cell r="J125">
            <v>20592</v>
          </cell>
          <cell r="K125">
            <v>84724</v>
          </cell>
        </row>
        <row r="126">
          <cell r="A126" t="str">
            <v>Wakefield</v>
          </cell>
          <cell r="B126">
            <v>253867</v>
          </cell>
          <cell r="C126">
            <v>156227</v>
          </cell>
          <cell r="D126">
            <v>148103</v>
          </cell>
          <cell r="E126">
            <v>8124</v>
          </cell>
          <cell r="F126">
            <v>97640</v>
          </cell>
          <cell r="G126">
            <v>202154</v>
          </cell>
          <cell r="H126">
            <v>154837</v>
          </cell>
          <cell r="I126">
            <v>146713</v>
          </cell>
          <cell r="J126">
            <v>8124</v>
          </cell>
          <cell r="K126">
            <v>47317</v>
          </cell>
        </row>
        <row r="128">
          <cell r="A128" t="str">
            <v>EAST MIDLANDS</v>
          </cell>
          <cell r="B128">
            <v>3278350</v>
          </cell>
          <cell r="C128">
            <v>2084514</v>
          </cell>
          <cell r="D128">
            <v>1977666</v>
          </cell>
          <cell r="E128">
            <v>106848</v>
          </cell>
          <cell r="F128">
            <v>1193836</v>
          </cell>
          <cell r="G128">
            <v>2545253</v>
          </cell>
          <cell r="H128">
            <v>2032116</v>
          </cell>
          <cell r="I128">
            <v>1925506</v>
          </cell>
          <cell r="J128">
            <v>106610</v>
          </cell>
          <cell r="K128">
            <v>513137</v>
          </cell>
        </row>
        <row r="130">
          <cell r="A130" t="str">
            <v xml:space="preserve">Derby UA </v>
          </cell>
          <cell r="B130">
            <v>186220</v>
          </cell>
          <cell r="C130">
            <v>111294</v>
          </cell>
          <cell r="D130">
            <v>103988</v>
          </cell>
          <cell r="E130">
            <v>7306</v>
          </cell>
          <cell r="F130">
            <v>74926</v>
          </cell>
          <cell r="G130">
            <v>140757</v>
          </cell>
          <cell r="H130">
            <v>109101</v>
          </cell>
          <cell r="I130">
            <v>101795</v>
          </cell>
          <cell r="J130">
            <v>7306</v>
          </cell>
          <cell r="K130">
            <v>31656</v>
          </cell>
        </row>
        <row r="131">
          <cell r="A131" t="str">
            <v>Leicester UA</v>
          </cell>
          <cell r="B131">
            <v>217828</v>
          </cell>
          <cell r="C131">
            <v>124371</v>
          </cell>
          <cell r="D131">
            <v>113879</v>
          </cell>
          <cell r="E131">
            <v>10492</v>
          </cell>
          <cell r="F131">
            <v>93457</v>
          </cell>
          <cell r="G131">
            <v>166659</v>
          </cell>
          <cell r="H131">
            <v>122487</v>
          </cell>
          <cell r="I131">
            <v>111995</v>
          </cell>
          <cell r="J131">
            <v>10492</v>
          </cell>
          <cell r="K131">
            <v>44172</v>
          </cell>
        </row>
        <row r="132">
          <cell r="A132" t="str">
            <v>Nottingham UA</v>
          </cell>
          <cell r="B132">
            <v>229311</v>
          </cell>
          <cell r="C132">
            <v>131832</v>
          </cell>
          <cell r="D132">
            <v>121630</v>
          </cell>
          <cell r="E132">
            <v>10202</v>
          </cell>
          <cell r="F132">
            <v>97479</v>
          </cell>
          <cell r="G132">
            <v>181054</v>
          </cell>
          <cell r="H132">
            <v>129105</v>
          </cell>
          <cell r="I132">
            <v>118903</v>
          </cell>
          <cell r="J132">
            <v>10202</v>
          </cell>
          <cell r="K132">
            <v>51949</v>
          </cell>
        </row>
        <row r="133">
          <cell r="A133" t="str">
            <v xml:space="preserve">Rutland UA </v>
          </cell>
          <cell r="B133">
            <v>26265</v>
          </cell>
          <cell r="C133">
            <v>14254</v>
          </cell>
          <cell r="D133">
            <v>13929</v>
          </cell>
          <cell r="E133">
            <v>325</v>
          </cell>
          <cell r="F133">
            <v>12011</v>
          </cell>
          <cell r="G133">
            <v>17484</v>
          </cell>
          <cell r="H133">
            <v>13641</v>
          </cell>
          <cell r="I133">
            <v>13316</v>
          </cell>
          <cell r="J133">
            <v>325</v>
          </cell>
          <cell r="K133">
            <v>3843</v>
          </cell>
        </row>
        <row r="135">
          <cell r="A135" t="str">
            <v>Derbyshire</v>
          </cell>
          <cell r="B135">
            <v>584351</v>
          </cell>
          <cell r="C135">
            <v>361166</v>
          </cell>
          <cell r="D135">
            <v>342944</v>
          </cell>
          <cell r="E135">
            <v>18222</v>
          </cell>
          <cell r="F135">
            <v>223185</v>
          </cell>
          <cell r="G135">
            <v>448184</v>
          </cell>
          <cell r="H135">
            <v>354132</v>
          </cell>
          <cell r="I135">
            <v>335910</v>
          </cell>
          <cell r="J135">
            <v>18222</v>
          </cell>
          <cell r="K135">
            <v>94052</v>
          </cell>
        </row>
        <row r="136">
          <cell r="A136" t="str">
            <v>Amber Valley</v>
          </cell>
          <cell r="B136">
            <v>91433</v>
          </cell>
          <cell r="C136">
            <v>55829</v>
          </cell>
          <cell r="D136">
            <v>53243</v>
          </cell>
          <cell r="E136">
            <v>2586</v>
          </cell>
          <cell r="F136">
            <v>35604</v>
          </cell>
          <cell r="G136">
            <v>68953</v>
          </cell>
          <cell r="H136">
            <v>54437</v>
          </cell>
          <cell r="I136">
            <v>51851</v>
          </cell>
          <cell r="J136">
            <v>2586</v>
          </cell>
          <cell r="K136">
            <v>14516</v>
          </cell>
        </row>
        <row r="137">
          <cell r="A137" t="str">
            <v>Bolsover</v>
          </cell>
          <cell r="B137">
            <v>53171</v>
          </cell>
          <cell r="C137">
            <v>30402</v>
          </cell>
          <cell r="D137">
            <v>28120</v>
          </cell>
          <cell r="E137">
            <v>2282</v>
          </cell>
          <cell r="F137">
            <v>22769</v>
          </cell>
          <cell r="G137">
            <v>39829</v>
          </cell>
          <cell r="H137">
            <v>30183</v>
          </cell>
          <cell r="I137">
            <v>27901</v>
          </cell>
          <cell r="J137">
            <v>2282</v>
          </cell>
          <cell r="K137">
            <v>9646</v>
          </cell>
        </row>
        <row r="138">
          <cell r="A138" t="str">
            <v>Chesterfield</v>
          </cell>
          <cell r="B138">
            <v>80801</v>
          </cell>
          <cell r="C138">
            <v>46633</v>
          </cell>
          <cell r="D138">
            <v>42585</v>
          </cell>
          <cell r="E138">
            <v>4048</v>
          </cell>
          <cell r="F138">
            <v>34168</v>
          </cell>
          <cell r="G138">
            <v>61432</v>
          </cell>
          <cell r="H138">
            <v>45508</v>
          </cell>
          <cell r="I138">
            <v>41460</v>
          </cell>
          <cell r="J138">
            <v>4048</v>
          </cell>
          <cell r="K138">
            <v>15924</v>
          </cell>
        </row>
        <row r="139">
          <cell r="A139" t="str">
            <v>Derbyshire Dales</v>
          </cell>
          <cell r="B139">
            <v>55767</v>
          </cell>
          <cell r="C139">
            <v>36333</v>
          </cell>
          <cell r="D139">
            <v>34718</v>
          </cell>
          <cell r="E139">
            <v>1615</v>
          </cell>
          <cell r="F139">
            <v>19434</v>
          </cell>
          <cell r="G139">
            <v>42644</v>
          </cell>
          <cell r="H139">
            <v>35353</v>
          </cell>
          <cell r="I139">
            <v>33738</v>
          </cell>
          <cell r="J139">
            <v>1615</v>
          </cell>
          <cell r="K139">
            <v>7291</v>
          </cell>
        </row>
        <row r="140">
          <cell r="A140" t="str">
            <v>Erewash</v>
          </cell>
          <cell r="B140">
            <v>85037</v>
          </cell>
          <cell r="C140">
            <v>54413</v>
          </cell>
          <cell r="D140">
            <v>53232</v>
          </cell>
          <cell r="E140">
            <v>1181</v>
          </cell>
          <cell r="F140">
            <v>30624</v>
          </cell>
          <cell r="G140">
            <v>64211</v>
          </cell>
          <cell r="H140">
            <v>53181</v>
          </cell>
          <cell r="I140">
            <v>52000</v>
          </cell>
          <cell r="J140">
            <v>1181</v>
          </cell>
          <cell r="K140">
            <v>11030</v>
          </cell>
        </row>
        <row r="141">
          <cell r="A141" t="str">
            <v>High Peak</v>
          </cell>
          <cell r="B141">
            <v>71438</v>
          </cell>
          <cell r="C141">
            <v>47611</v>
          </cell>
          <cell r="D141">
            <v>44666</v>
          </cell>
          <cell r="E141">
            <v>2945</v>
          </cell>
          <cell r="F141">
            <v>23827</v>
          </cell>
          <cell r="G141">
            <v>56637</v>
          </cell>
          <cell r="H141">
            <v>46267</v>
          </cell>
          <cell r="I141">
            <v>43322</v>
          </cell>
          <cell r="J141">
            <v>2945</v>
          </cell>
          <cell r="K141">
            <v>10370</v>
          </cell>
        </row>
        <row r="142">
          <cell r="A142" t="str">
            <v>North East Derbyshire</v>
          </cell>
          <cell r="B142">
            <v>80916</v>
          </cell>
          <cell r="C142">
            <v>50071</v>
          </cell>
          <cell r="D142">
            <v>48091</v>
          </cell>
          <cell r="E142">
            <v>1980</v>
          </cell>
          <cell r="F142">
            <v>30845</v>
          </cell>
          <cell r="G142">
            <v>62250</v>
          </cell>
          <cell r="H142">
            <v>49854</v>
          </cell>
          <cell r="I142">
            <v>47874</v>
          </cell>
          <cell r="J142">
            <v>1980</v>
          </cell>
          <cell r="K142">
            <v>12396</v>
          </cell>
        </row>
        <row r="143">
          <cell r="A143" t="str">
            <v>South Derbyshire</v>
          </cell>
          <cell r="B143">
            <v>65788</v>
          </cell>
          <cell r="C143">
            <v>39874</v>
          </cell>
          <cell r="D143">
            <v>38289</v>
          </cell>
          <cell r="E143">
            <v>1585</v>
          </cell>
          <cell r="F143">
            <v>25914</v>
          </cell>
          <cell r="G143">
            <v>52228</v>
          </cell>
          <cell r="H143">
            <v>39349</v>
          </cell>
          <cell r="I143">
            <v>37764</v>
          </cell>
          <cell r="J143">
            <v>1585</v>
          </cell>
          <cell r="K143">
            <v>12879</v>
          </cell>
        </row>
        <row r="145">
          <cell r="A145" t="str">
            <v>Leicestershire</v>
          </cell>
          <cell r="B145">
            <v>481731</v>
          </cell>
          <cell r="C145">
            <v>334408</v>
          </cell>
          <cell r="D145">
            <v>323220</v>
          </cell>
          <cell r="E145">
            <v>11188</v>
          </cell>
          <cell r="F145">
            <v>147323</v>
          </cell>
          <cell r="G145">
            <v>378181</v>
          </cell>
          <cell r="H145">
            <v>325007</v>
          </cell>
          <cell r="I145">
            <v>313819</v>
          </cell>
          <cell r="J145">
            <v>11188</v>
          </cell>
          <cell r="K145">
            <v>53174</v>
          </cell>
        </row>
        <row r="146">
          <cell r="A146" t="str">
            <v>Blaby</v>
          </cell>
          <cell r="B146">
            <v>70528</v>
          </cell>
          <cell r="C146">
            <v>48455</v>
          </cell>
          <cell r="D146">
            <v>46387</v>
          </cell>
          <cell r="E146">
            <v>2068</v>
          </cell>
          <cell r="F146">
            <v>22073</v>
          </cell>
          <cell r="G146">
            <v>54981</v>
          </cell>
          <cell r="H146">
            <v>46662</v>
          </cell>
          <cell r="I146">
            <v>44594</v>
          </cell>
          <cell r="J146">
            <v>2068</v>
          </cell>
          <cell r="K146">
            <v>8319</v>
          </cell>
        </row>
        <row r="147">
          <cell r="A147" t="str">
            <v>Charnwood</v>
          </cell>
          <cell r="B147">
            <v>122223</v>
          </cell>
          <cell r="C147">
            <v>84122</v>
          </cell>
          <cell r="D147">
            <v>81787</v>
          </cell>
          <cell r="E147">
            <v>2335</v>
          </cell>
          <cell r="F147">
            <v>38101</v>
          </cell>
          <cell r="G147">
            <v>98159</v>
          </cell>
          <cell r="H147">
            <v>82911</v>
          </cell>
          <cell r="I147">
            <v>80576</v>
          </cell>
          <cell r="J147">
            <v>2335</v>
          </cell>
          <cell r="K147">
            <v>15248</v>
          </cell>
        </row>
        <row r="148">
          <cell r="A148" t="str">
            <v>Harborough</v>
          </cell>
          <cell r="B148">
            <v>58024</v>
          </cell>
          <cell r="C148">
            <v>44771</v>
          </cell>
          <cell r="D148">
            <v>43986</v>
          </cell>
          <cell r="E148">
            <v>785</v>
          </cell>
          <cell r="F148">
            <v>13253</v>
          </cell>
          <cell r="G148">
            <v>47274</v>
          </cell>
          <cell r="H148">
            <v>42253</v>
          </cell>
          <cell r="I148">
            <v>41468</v>
          </cell>
          <cell r="J148">
            <v>785</v>
          </cell>
          <cell r="K148">
            <v>5021</v>
          </cell>
        </row>
        <row r="149">
          <cell r="A149" t="str">
            <v>Hinckley and Bosworth</v>
          </cell>
          <cell r="B149">
            <v>81363</v>
          </cell>
          <cell r="C149">
            <v>58977</v>
          </cell>
          <cell r="D149">
            <v>56110</v>
          </cell>
          <cell r="E149">
            <v>2867</v>
          </cell>
          <cell r="F149">
            <v>22386</v>
          </cell>
          <cell r="G149">
            <v>64658</v>
          </cell>
          <cell r="H149">
            <v>58354</v>
          </cell>
          <cell r="I149">
            <v>55487</v>
          </cell>
          <cell r="J149">
            <v>2867</v>
          </cell>
          <cell r="K149">
            <v>6304</v>
          </cell>
        </row>
        <row r="150">
          <cell r="A150" t="str">
            <v>Melton</v>
          </cell>
          <cell r="B150">
            <v>37334</v>
          </cell>
          <cell r="C150">
            <v>26429</v>
          </cell>
          <cell r="D150">
            <v>26146</v>
          </cell>
          <cell r="E150">
            <v>283</v>
          </cell>
          <cell r="F150">
            <v>10905</v>
          </cell>
          <cell r="G150">
            <v>29798</v>
          </cell>
          <cell r="H150">
            <v>25639</v>
          </cell>
          <cell r="I150">
            <v>25356</v>
          </cell>
          <cell r="J150">
            <v>283</v>
          </cell>
          <cell r="K150">
            <v>4159</v>
          </cell>
        </row>
        <row r="151">
          <cell r="A151" t="str">
            <v>North West Leicestershire</v>
          </cell>
          <cell r="B151">
            <v>69401</v>
          </cell>
          <cell r="C151">
            <v>44004</v>
          </cell>
          <cell r="D151">
            <v>41963</v>
          </cell>
          <cell r="E151">
            <v>2041</v>
          </cell>
          <cell r="F151">
            <v>25397</v>
          </cell>
          <cell r="G151">
            <v>52559</v>
          </cell>
          <cell r="H151">
            <v>42781</v>
          </cell>
          <cell r="I151">
            <v>40740</v>
          </cell>
          <cell r="J151">
            <v>2041</v>
          </cell>
          <cell r="K151">
            <v>9778</v>
          </cell>
        </row>
        <row r="152">
          <cell r="A152" t="str">
            <v>Oadby and Wigston</v>
          </cell>
          <cell r="B152">
            <v>42858</v>
          </cell>
          <cell r="C152">
            <v>27650</v>
          </cell>
          <cell r="D152">
            <v>26841</v>
          </cell>
          <cell r="E152">
            <v>809</v>
          </cell>
          <cell r="F152">
            <v>15208</v>
          </cell>
          <cell r="G152">
            <v>30752</v>
          </cell>
          <cell r="H152">
            <v>26407</v>
          </cell>
          <cell r="I152">
            <v>25598</v>
          </cell>
          <cell r="J152">
            <v>809</v>
          </cell>
          <cell r="K152">
            <v>4345</v>
          </cell>
        </row>
        <row r="154">
          <cell r="A154" t="str">
            <v xml:space="preserve">Lincolnshire </v>
          </cell>
          <cell r="B154">
            <v>490388</v>
          </cell>
          <cell r="C154">
            <v>307650</v>
          </cell>
          <cell r="D154">
            <v>293192</v>
          </cell>
          <cell r="E154">
            <v>14458</v>
          </cell>
          <cell r="F154">
            <v>182738</v>
          </cell>
          <cell r="G154">
            <v>376047</v>
          </cell>
          <cell r="H154">
            <v>296820</v>
          </cell>
          <cell r="I154">
            <v>282362</v>
          </cell>
          <cell r="J154">
            <v>14458</v>
          </cell>
          <cell r="K154">
            <v>79227</v>
          </cell>
        </row>
        <row r="155">
          <cell r="A155" t="str">
            <v>Boston</v>
          </cell>
          <cell r="B155">
            <v>46752</v>
          </cell>
          <cell r="C155">
            <v>27834</v>
          </cell>
          <cell r="D155">
            <v>26391</v>
          </cell>
          <cell r="E155">
            <v>1443</v>
          </cell>
          <cell r="F155">
            <v>18918</v>
          </cell>
          <cell r="G155">
            <v>34205</v>
          </cell>
          <cell r="H155">
            <v>26118</v>
          </cell>
          <cell r="I155">
            <v>24675</v>
          </cell>
          <cell r="J155">
            <v>1443</v>
          </cell>
          <cell r="K155">
            <v>8087</v>
          </cell>
        </row>
        <row r="156">
          <cell r="A156" t="str">
            <v>East Lindsey</v>
          </cell>
          <cell r="B156">
            <v>100556</v>
          </cell>
          <cell r="C156">
            <v>57715</v>
          </cell>
          <cell r="D156">
            <v>55500</v>
          </cell>
          <cell r="E156">
            <v>2215</v>
          </cell>
          <cell r="F156">
            <v>42841</v>
          </cell>
          <cell r="G156">
            <v>71417</v>
          </cell>
          <cell r="H156">
            <v>54561</v>
          </cell>
          <cell r="I156">
            <v>52346</v>
          </cell>
          <cell r="J156">
            <v>2215</v>
          </cell>
          <cell r="K156">
            <v>16856</v>
          </cell>
        </row>
        <row r="157">
          <cell r="A157" t="str">
            <v>Lincoln</v>
          </cell>
          <cell r="B157">
            <v>65938</v>
          </cell>
          <cell r="C157">
            <v>35955</v>
          </cell>
          <cell r="D157">
            <v>34741</v>
          </cell>
          <cell r="E157">
            <v>1214</v>
          </cell>
          <cell r="F157">
            <v>29983</v>
          </cell>
          <cell r="G157">
            <v>46735</v>
          </cell>
          <cell r="H157">
            <v>35143</v>
          </cell>
          <cell r="I157">
            <v>33929</v>
          </cell>
          <cell r="J157">
            <v>1214</v>
          </cell>
          <cell r="K157">
            <v>11592</v>
          </cell>
        </row>
        <row r="158">
          <cell r="A158" t="str">
            <v>North Kesteven</v>
          </cell>
          <cell r="B158">
            <v>67620</v>
          </cell>
          <cell r="C158">
            <v>47179</v>
          </cell>
          <cell r="D158">
            <v>45641</v>
          </cell>
          <cell r="E158">
            <v>1538</v>
          </cell>
          <cell r="F158">
            <v>20441</v>
          </cell>
          <cell r="G158">
            <v>56293</v>
          </cell>
          <cell r="H158">
            <v>46201</v>
          </cell>
          <cell r="I158">
            <v>44663</v>
          </cell>
          <cell r="J158">
            <v>1538</v>
          </cell>
          <cell r="K158">
            <v>10092</v>
          </cell>
        </row>
        <row r="159">
          <cell r="A159" t="str">
            <v>South Holland</v>
          </cell>
          <cell r="B159">
            <v>57313</v>
          </cell>
          <cell r="C159">
            <v>33540</v>
          </cell>
          <cell r="D159">
            <v>32478</v>
          </cell>
          <cell r="E159">
            <v>1062</v>
          </cell>
          <cell r="F159">
            <v>23773</v>
          </cell>
          <cell r="G159">
            <v>41691</v>
          </cell>
          <cell r="H159">
            <v>32730</v>
          </cell>
          <cell r="I159">
            <v>31668</v>
          </cell>
          <cell r="J159">
            <v>1062</v>
          </cell>
          <cell r="K159">
            <v>8961</v>
          </cell>
        </row>
        <row r="160">
          <cell r="A160" t="str">
            <v>South Kesteven</v>
          </cell>
          <cell r="B160">
            <v>93637</v>
          </cell>
          <cell r="C160">
            <v>66240</v>
          </cell>
          <cell r="D160">
            <v>61502</v>
          </cell>
          <cell r="E160">
            <v>4738</v>
          </cell>
          <cell r="F160">
            <v>27397</v>
          </cell>
          <cell r="G160">
            <v>76644</v>
          </cell>
          <cell r="H160">
            <v>63530</v>
          </cell>
          <cell r="I160">
            <v>58792</v>
          </cell>
          <cell r="J160">
            <v>4738</v>
          </cell>
          <cell r="K160">
            <v>13114</v>
          </cell>
        </row>
        <row r="161">
          <cell r="A161" t="str">
            <v>West Lindsey</v>
          </cell>
          <cell r="B161">
            <v>58572</v>
          </cell>
          <cell r="C161">
            <v>39187</v>
          </cell>
          <cell r="D161">
            <v>36939</v>
          </cell>
          <cell r="E161">
            <v>2248</v>
          </cell>
          <cell r="F161">
            <v>19385</v>
          </cell>
          <cell r="G161">
            <v>49062</v>
          </cell>
          <cell r="H161">
            <v>38537</v>
          </cell>
          <cell r="I161">
            <v>36289</v>
          </cell>
          <cell r="J161">
            <v>2248</v>
          </cell>
          <cell r="K161">
            <v>10525</v>
          </cell>
        </row>
        <row r="163">
          <cell r="A163" t="str">
            <v xml:space="preserve">Northamptonshire </v>
          </cell>
          <cell r="B163">
            <v>465721</v>
          </cell>
          <cell r="C163">
            <v>324721</v>
          </cell>
          <cell r="D163">
            <v>311647</v>
          </cell>
          <cell r="E163">
            <v>13074</v>
          </cell>
          <cell r="F163">
            <v>141000</v>
          </cell>
          <cell r="G163">
            <v>375109</v>
          </cell>
          <cell r="H163">
            <v>313509</v>
          </cell>
          <cell r="I163">
            <v>300673</v>
          </cell>
          <cell r="J163">
            <v>12836</v>
          </cell>
          <cell r="K163">
            <v>61600</v>
          </cell>
        </row>
        <row r="164">
          <cell r="A164" t="str">
            <v>Corby</v>
          </cell>
          <cell r="B164">
            <v>40056</v>
          </cell>
          <cell r="C164">
            <v>26058</v>
          </cell>
          <cell r="D164">
            <v>24751</v>
          </cell>
          <cell r="E164">
            <v>1307</v>
          </cell>
          <cell r="F164">
            <v>13998</v>
          </cell>
          <cell r="G164">
            <v>31455</v>
          </cell>
          <cell r="H164">
            <v>25341</v>
          </cell>
          <cell r="I164">
            <v>24034</v>
          </cell>
          <cell r="J164">
            <v>1307</v>
          </cell>
          <cell r="K164">
            <v>6114</v>
          </cell>
        </row>
        <row r="165">
          <cell r="A165" t="str">
            <v>Daventry</v>
          </cell>
          <cell r="B165">
            <v>50363</v>
          </cell>
          <cell r="C165">
            <v>37838</v>
          </cell>
          <cell r="D165">
            <v>36825</v>
          </cell>
          <cell r="E165">
            <v>1013</v>
          </cell>
          <cell r="F165">
            <v>12525</v>
          </cell>
          <cell r="G165">
            <v>43424</v>
          </cell>
          <cell r="H165">
            <v>36823</v>
          </cell>
          <cell r="I165">
            <v>35810</v>
          </cell>
          <cell r="J165">
            <v>1013</v>
          </cell>
          <cell r="K165">
            <v>6601</v>
          </cell>
        </row>
        <row r="166">
          <cell r="A166" t="str">
            <v>East Northamptonshire</v>
          </cell>
          <cell r="B166">
            <v>57423</v>
          </cell>
          <cell r="C166">
            <v>37735</v>
          </cell>
          <cell r="D166">
            <v>35871</v>
          </cell>
          <cell r="E166">
            <v>1864</v>
          </cell>
          <cell r="F166">
            <v>19688</v>
          </cell>
          <cell r="G166">
            <v>43426</v>
          </cell>
          <cell r="H166">
            <v>36044</v>
          </cell>
          <cell r="I166">
            <v>34180</v>
          </cell>
          <cell r="J166">
            <v>1864</v>
          </cell>
          <cell r="K166">
            <v>7382</v>
          </cell>
        </row>
        <row r="167">
          <cell r="A167" t="str">
            <v>Kettering</v>
          </cell>
          <cell r="B167">
            <v>62816</v>
          </cell>
          <cell r="C167">
            <v>42797</v>
          </cell>
          <cell r="D167">
            <v>40882</v>
          </cell>
          <cell r="E167">
            <v>1915</v>
          </cell>
          <cell r="F167">
            <v>20019</v>
          </cell>
          <cell r="G167">
            <v>48948</v>
          </cell>
          <cell r="H167">
            <v>40386</v>
          </cell>
          <cell r="I167">
            <v>38471</v>
          </cell>
          <cell r="J167">
            <v>1915</v>
          </cell>
          <cell r="K167">
            <v>8562</v>
          </cell>
        </row>
        <row r="168">
          <cell r="A168" t="str">
            <v>Northampton</v>
          </cell>
          <cell r="B168">
            <v>147635</v>
          </cell>
          <cell r="C168">
            <v>100177</v>
          </cell>
          <cell r="D168">
            <v>94842</v>
          </cell>
          <cell r="E168">
            <v>5335</v>
          </cell>
          <cell r="F168">
            <v>47458</v>
          </cell>
          <cell r="G168">
            <v>118737</v>
          </cell>
          <cell r="H168">
            <v>97284</v>
          </cell>
          <cell r="I168">
            <v>92187</v>
          </cell>
          <cell r="J168">
            <v>5097</v>
          </cell>
          <cell r="K168">
            <v>21453</v>
          </cell>
        </row>
        <row r="169">
          <cell r="A169" t="str">
            <v>South Northamptonshire</v>
          </cell>
          <cell r="B169">
            <v>55766</v>
          </cell>
          <cell r="C169">
            <v>46499</v>
          </cell>
          <cell r="D169">
            <v>45100</v>
          </cell>
          <cell r="E169">
            <v>1399</v>
          </cell>
          <cell r="F169">
            <v>9267</v>
          </cell>
          <cell r="G169">
            <v>50712</v>
          </cell>
          <cell r="H169">
            <v>45386</v>
          </cell>
          <cell r="I169">
            <v>43987</v>
          </cell>
          <cell r="J169">
            <v>1399</v>
          </cell>
          <cell r="K169">
            <v>5326</v>
          </cell>
        </row>
        <row r="170">
          <cell r="A170" t="str">
            <v>Wellingborough</v>
          </cell>
          <cell r="B170">
            <v>51662</v>
          </cell>
          <cell r="C170">
            <v>33617</v>
          </cell>
          <cell r="D170">
            <v>33376</v>
          </cell>
          <cell r="E170">
            <v>241</v>
          </cell>
          <cell r="F170">
            <v>18045</v>
          </cell>
          <cell r="G170">
            <v>38407</v>
          </cell>
          <cell r="H170">
            <v>32245</v>
          </cell>
          <cell r="I170">
            <v>32004</v>
          </cell>
          <cell r="J170">
            <v>241</v>
          </cell>
          <cell r="K170">
            <v>6162</v>
          </cell>
        </row>
        <row r="172">
          <cell r="A172" t="str">
            <v>Nottinghamshire</v>
          </cell>
          <cell r="B172">
            <v>596535</v>
          </cell>
          <cell r="C172">
            <v>374818</v>
          </cell>
          <cell r="D172">
            <v>353237</v>
          </cell>
          <cell r="E172">
            <v>21581</v>
          </cell>
          <cell r="F172">
            <v>221717</v>
          </cell>
          <cell r="G172">
            <v>461778</v>
          </cell>
          <cell r="H172">
            <v>368314</v>
          </cell>
          <cell r="I172">
            <v>346733</v>
          </cell>
          <cell r="J172">
            <v>21581</v>
          </cell>
          <cell r="K172">
            <v>93464</v>
          </cell>
        </row>
        <row r="173">
          <cell r="A173" t="str">
            <v>Ashfield</v>
          </cell>
          <cell r="B173">
            <v>88120</v>
          </cell>
          <cell r="C173">
            <v>53235</v>
          </cell>
          <cell r="D173">
            <v>50558</v>
          </cell>
          <cell r="E173">
            <v>2677</v>
          </cell>
          <cell r="F173">
            <v>34885</v>
          </cell>
          <cell r="G173">
            <v>64861</v>
          </cell>
          <cell r="H173">
            <v>52295</v>
          </cell>
          <cell r="I173">
            <v>49618</v>
          </cell>
          <cell r="J173">
            <v>2677</v>
          </cell>
          <cell r="K173">
            <v>12566</v>
          </cell>
        </row>
        <row r="174">
          <cell r="A174" t="str">
            <v>Bassetlaw</v>
          </cell>
          <cell r="B174">
            <v>82823</v>
          </cell>
          <cell r="C174">
            <v>50106</v>
          </cell>
          <cell r="D174">
            <v>47112</v>
          </cell>
          <cell r="E174">
            <v>2994</v>
          </cell>
          <cell r="F174">
            <v>32717</v>
          </cell>
          <cell r="G174">
            <v>61172</v>
          </cell>
          <cell r="H174">
            <v>48952</v>
          </cell>
          <cell r="I174">
            <v>45958</v>
          </cell>
          <cell r="J174">
            <v>2994</v>
          </cell>
          <cell r="K174">
            <v>12220</v>
          </cell>
        </row>
        <row r="175">
          <cell r="A175" t="str">
            <v>Broxtowe</v>
          </cell>
          <cell r="B175">
            <v>93171</v>
          </cell>
          <cell r="C175">
            <v>59601</v>
          </cell>
          <cell r="D175">
            <v>54321</v>
          </cell>
          <cell r="E175">
            <v>5280</v>
          </cell>
          <cell r="F175">
            <v>33570</v>
          </cell>
          <cell r="G175">
            <v>73048</v>
          </cell>
          <cell r="H175">
            <v>59358</v>
          </cell>
          <cell r="I175">
            <v>54078</v>
          </cell>
          <cell r="J175">
            <v>5280</v>
          </cell>
          <cell r="K175">
            <v>13690</v>
          </cell>
        </row>
        <row r="176">
          <cell r="A176" t="str">
            <v>Gedling</v>
          </cell>
          <cell r="B176">
            <v>89736</v>
          </cell>
          <cell r="C176">
            <v>56376</v>
          </cell>
          <cell r="D176">
            <v>52165</v>
          </cell>
          <cell r="E176">
            <v>4211</v>
          </cell>
          <cell r="F176">
            <v>33360</v>
          </cell>
          <cell r="G176">
            <v>70462</v>
          </cell>
          <cell r="H176">
            <v>55299</v>
          </cell>
          <cell r="I176">
            <v>51088</v>
          </cell>
          <cell r="J176">
            <v>4211</v>
          </cell>
          <cell r="K176">
            <v>15163</v>
          </cell>
        </row>
        <row r="177">
          <cell r="A177" t="str">
            <v>Mansfield</v>
          </cell>
          <cell r="B177">
            <v>76554</v>
          </cell>
          <cell r="C177">
            <v>46066</v>
          </cell>
          <cell r="D177">
            <v>43803</v>
          </cell>
          <cell r="E177">
            <v>2263</v>
          </cell>
          <cell r="F177">
            <v>30488</v>
          </cell>
          <cell r="G177">
            <v>59916</v>
          </cell>
          <cell r="H177">
            <v>44993</v>
          </cell>
          <cell r="I177">
            <v>42730</v>
          </cell>
          <cell r="J177">
            <v>2263</v>
          </cell>
          <cell r="K177">
            <v>14923</v>
          </cell>
        </row>
        <row r="178">
          <cell r="A178" t="str">
            <v>Newark and Sherwood</v>
          </cell>
          <cell r="B178">
            <v>81818</v>
          </cell>
          <cell r="C178">
            <v>52548</v>
          </cell>
          <cell r="D178">
            <v>49682</v>
          </cell>
          <cell r="E178">
            <v>2866</v>
          </cell>
          <cell r="F178">
            <v>29270</v>
          </cell>
          <cell r="G178">
            <v>65825</v>
          </cell>
          <cell r="H178">
            <v>52109</v>
          </cell>
          <cell r="I178">
            <v>49243</v>
          </cell>
          <cell r="J178">
            <v>2866</v>
          </cell>
          <cell r="K178">
            <v>13716</v>
          </cell>
        </row>
        <row r="179">
          <cell r="A179" t="str">
            <v>Rushcliffe</v>
          </cell>
          <cell r="B179">
            <v>84313</v>
          </cell>
          <cell r="C179">
            <v>56886</v>
          </cell>
          <cell r="D179">
            <v>55596</v>
          </cell>
          <cell r="E179">
            <v>1290</v>
          </cell>
          <cell r="F179">
            <v>27427</v>
          </cell>
          <cell r="G179">
            <v>66494</v>
          </cell>
          <cell r="H179">
            <v>55308</v>
          </cell>
          <cell r="I179">
            <v>54018</v>
          </cell>
          <cell r="J179">
            <v>1290</v>
          </cell>
          <cell r="K179">
            <v>11186</v>
          </cell>
        </row>
        <row r="181">
          <cell r="A181" t="str">
            <v>WEST MIDLANDS</v>
          </cell>
          <cell r="B181">
            <v>4101261</v>
          </cell>
          <cell r="C181">
            <v>2592602</v>
          </cell>
          <cell r="D181">
            <v>2423195</v>
          </cell>
          <cell r="E181">
            <v>169407</v>
          </cell>
          <cell r="F181">
            <v>1508659</v>
          </cell>
          <cell r="G181">
            <v>3180810</v>
          </cell>
          <cell r="H181">
            <v>2524140</v>
          </cell>
          <cell r="I181">
            <v>2356712</v>
          </cell>
          <cell r="J181">
            <v>167428</v>
          </cell>
          <cell r="K181">
            <v>656670</v>
          </cell>
        </row>
        <row r="183">
          <cell r="A183" t="str">
            <v>Herefordshire, County of UA</v>
          </cell>
          <cell r="B183">
            <v>128544</v>
          </cell>
          <cell r="C183">
            <v>78702</v>
          </cell>
          <cell r="D183">
            <v>74730</v>
          </cell>
          <cell r="E183">
            <v>3972</v>
          </cell>
          <cell r="F183">
            <v>49842</v>
          </cell>
          <cell r="G183">
            <v>89607</v>
          </cell>
          <cell r="H183">
            <v>73608</v>
          </cell>
          <cell r="I183">
            <v>69636</v>
          </cell>
          <cell r="J183">
            <v>3972</v>
          </cell>
          <cell r="K183">
            <v>15999</v>
          </cell>
        </row>
        <row r="184">
          <cell r="A184" t="str">
            <v>Stoke-on-Trent UA</v>
          </cell>
          <cell r="B184">
            <v>197866</v>
          </cell>
          <cell r="C184">
            <v>108297</v>
          </cell>
          <cell r="D184">
            <v>100385</v>
          </cell>
          <cell r="E184">
            <v>7912</v>
          </cell>
          <cell r="F184">
            <v>89569</v>
          </cell>
          <cell r="G184">
            <v>146625</v>
          </cell>
          <cell r="H184">
            <v>107564</v>
          </cell>
          <cell r="I184">
            <v>99652</v>
          </cell>
          <cell r="J184">
            <v>7912</v>
          </cell>
          <cell r="K184">
            <v>39061</v>
          </cell>
        </row>
        <row r="185">
          <cell r="A185" t="str">
            <v>Telford and Wrekin UA</v>
          </cell>
          <cell r="B185">
            <v>114168</v>
          </cell>
          <cell r="C185">
            <v>77052</v>
          </cell>
          <cell r="D185">
            <v>72536</v>
          </cell>
          <cell r="E185">
            <v>4516</v>
          </cell>
          <cell r="F185">
            <v>37116</v>
          </cell>
          <cell r="G185">
            <v>93788</v>
          </cell>
          <cell r="H185">
            <v>75112</v>
          </cell>
          <cell r="I185">
            <v>70802</v>
          </cell>
          <cell r="J185">
            <v>4310</v>
          </cell>
          <cell r="K185">
            <v>18676</v>
          </cell>
        </row>
        <row r="187">
          <cell r="A187" t="str">
            <v>Shropshire</v>
          </cell>
          <cell r="B187">
            <v>220257</v>
          </cell>
          <cell r="C187">
            <v>145152</v>
          </cell>
          <cell r="D187">
            <v>138201</v>
          </cell>
          <cell r="E187">
            <v>6951</v>
          </cell>
          <cell r="F187">
            <v>75105</v>
          </cell>
          <cell r="G187">
            <v>177042</v>
          </cell>
          <cell r="H187">
            <v>140214</v>
          </cell>
          <cell r="I187">
            <v>133263</v>
          </cell>
          <cell r="J187">
            <v>6951</v>
          </cell>
          <cell r="K187">
            <v>36828</v>
          </cell>
        </row>
        <row r="188">
          <cell r="A188" t="str">
            <v>Bridgnorth</v>
          </cell>
          <cell r="B188">
            <v>39963</v>
          </cell>
          <cell r="C188">
            <v>29675</v>
          </cell>
          <cell r="D188">
            <v>27983</v>
          </cell>
          <cell r="E188">
            <v>1692</v>
          </cell>
          <cell r="F188">
            <v>10288</v>
          </cell>
          <cell r="G188">
            <v>34209</v>
          </cell>
          <cell r="H188">
            <v>28448</v>
          </cell>
          <cell r="I188">
            <v>26756</v>
          </cell>
          <cell r="J188">
            <v>1692</v>
          </cell>
          <cell r="K188">
            <v>5761</v>
          </cell>
        </row>
        <row r="189">
          <cell r="A189" t="str">
            <v>North Shropshire</v>
          </cell>
          <cell r="B189">
            <v>41523</v>
          </cell>
          <cell r="C189">
            <v>27798</v>
          </cell>
          <cell r="D189">
            <v>26311</v>
          </cell>
          <cell r="E189">
            <v>1487</v>
          </cell>
          <cell r="F189">
            <v>13725</v>
          </cell>
          <cell r="G189">
            <v>30908</v>
          </cell>
          <cell r="H189">
            <v>25588</v>
          </cell>
          <cell r="I189">
            <v>24101</v>
          </cell>
          <cell r="J189">
            <v>1487</v>
          </cell>
          <cell r="K189">
            <v>5320</v>
          </cell>
        </row>
        <row r="190">
          <cell r="A190" t="str">
            <v>Oswestry</v>
          </cell>
          <cell r="B190">
            <v>28359</v>
          </cell>
          <cell r="C190">
            <v>21030</v>
          </cell>
          <cell r="D190">
            <v>20036</v>
          </cell>
          <cell r="E190">
            <v>994</v>
          </cell>
          <cell r="F190">
            <v>7329</v>
          </cell>
          <cell r="G190">
            <v>23849</v>
          </cell>
          <cell r="H190">
            <v>20857</v>
          </cell>
          <cell r="I190">
            <v>19863</v>
          </cell>
          <cell r="J190">
            <v>994</v>
          </cell>
          <cell r="K190">
            <v>2992</v>
          </cell>
        </row>
        <row r="191">
          <cell r="A191" t="str">
            <v>Shrewsbury and Atcham</v>
          </cell>
          <cell r="B191">
            <v>77740</v>
          </cell>
          <cell r="C191">
            <v>46915</v>
          </cell>
          <cell r="D191">
            <v>44428</v>
          </cell>
          <cell r="E191">
            <v>2487</v>
          </cell>
          <cell r="F191">
            <v>30825</v>
          </cell>
          <cell r="G191">
            <v>62113</v>
          </cell>
          <cell r="H191">
            <v>46282</v>
          </cell>
          <cell r="I191">
            <v>43795</v>
          </cell>
          <cell r="J191">
            <v>2487</v>
          </cell>
          <cell r="K191">
            <v>15831</v>
          </cell>
        </row>
        <row r="192">
          <cell r="A192" t="str">
            <v>South Shropshire</v>
          </cell>
          <cell r="B192">
            <v>32672</v>
          </cell>
          <cell r="C192">
            <v>19734</v>
          </cell>
          <cell r="D192">
            <v>19443</v>
          </cell>
          <cell r="E192">
            <v>291</v>
          </cell>
          <cell r="F192">
            <v>12938</v>
          </cell>
          <cell r="G192">
            <v>25963</v>
          </cell>
          <cell r="H192">
            <v>19039</v>
          </cell>
          <cell r="I192">
            <v>18748</v>
          </cell>
          <cell r="J192">
            <v>291</v>
          </cell>
          <cell r="K192">
            <v>6924</v>
          </cell>
        </row>
        <row r="194">
          <cell r="A194" t="str">
            <v>Staffordshire</v>
          </cell>
          <cell r="B194">
            <v>581818</v>
          </cell>
          <cell r="C194">
            <v>379341</v>
          </cell>
          <cell r="D194">
            <v>360873</v>
          </cell>
          <cell r="E194">
            <v>18468</v>
          </cell>
          <cell r="F194">
            <v>202477</v>
          </cell>
          <cell r="G194">
            <v>448259</v>
          </cell>
          <cell r="H194">
            <v>369873</v>
          </cell>
          <cell r="I194">
            <v>351405</v>
          </cell>
          <cell r="J194">
            <v>18468</v>
          </cell>
          <cell r="K194">
            <v>78386</v>
          </cell>
        </row>
        <row r="195">
          <cell r="A195" t="str">
            <v>Cannock Chase</v>
          </cell>
          <cell r="B195">
            <v>72975</v>
          </cell>
          <cell r="C195">
            <v>43407</v>
          </cell>
          <cell r="D195">
            <v>40750</v>
          </cell>
          <cell r="E195">
            <v>2657</v>
          </cell>
          <cell r="F195">
            <v>29568</v>
          </cell>
          <cell r="G195">
            <v>56532</v>
          </cell>
          <cell r="H195">
            <v>42259</v>
          </cell>
          <cell r="I195">
            <v>39602</v>
          </cell>
          <cell r="J195">
            <v>2657</v>
          </cell>
          <cell r="K195">
            <v>14273</v>
          </cell>
        </row>
        <row r="196">
          <cell r="A196" t="str">
            <v>East Staffordshire</v>
          </cell>
          <cell r="B196">
            <v>79684</v>
          </cell>
          <cell r="C196">
            <v>52442</v>
          </cell>
          <cell r="D196">
            <v>50166</v>
          </cell>
          <cell r="E196">
            <v>2276</v>
          </cell>
          <cell r="F196">
            <v>27242</v>
          </cell>
          <cell r="G196">
            <v>59269</v>
          </cell>
          <cell r="H196">
            <v>51986</v>
          </cell>
          <cell r="I196">
            <v>49710</v>
          </cell>
          <cell r="J196">
            <v>2276</v>
          </cell>
          <cell r="K196">
            <v>7283</v>
          </cell>
        </row>
        <row r="197">
          <cell r="A197" t="str">
            <v>Lichfield</v>
          </cell>
          <cell r="B197">
            <v>74133</v>
          </cell>
          <cell r="C197">
            <v>49615</v>
          </cell>
          <cell r="D197">
            <v>46182</v>
          </cell>
          <cell r="E197">
            <v>3433</v>
          </cell>
          <cell r="F197">
            <v>24518</v>
          </cell>
          <cell r="G197">
            <v>60710</v>
          </cell>
          <cell r="H197">
            <v>48272</v>
          </cell>
          <cell r="I197">
            <v>44839</v>
          </cell>
          <cell r="J197">
            <v>3433</v>
          </cell>
          <cell r="K197">
            <v>12438</v>
          </cell>
        </row>
        <row r="198">
          <cell r="A198" t="str">
            <v>Newcastle-under-Lyme</v>
          </cell>
          <cell r="B198">
            <v>98263</v>
          </cell>
          <cell r="C198">
            <v>56574</v>
          </cell>
          <cell r="D198">
            <v>53165</v>
          </cell>
          <cell r="E198">
            <v>3409</v>
          </cell>
          <cell r="F198">
            <v>41689</v>
          </cell>
          <cell r="G198">
            <v>71005</v>
          </cell>
          <cell r="H198">
            <v>55056</v>
          </cell>
          <cell r="I198">
            <v>51647</v>
          </cell>
          <cell r="J198">
            <v>3409</v>
          </cell>
          <cell r="K198">
            <v>15949</v>
          </cell>
        </row>
        <row r="199">
          <cell r="A199" t="str">
            <v>South Staffordshire</v>
          </cell>
          <cell r="B199">
            <v>80328</v>
          </cell>
          <cell r="C199">
            <v>58922</v>
          </cell>
          <cell r="D199">
            <v>57538</v>
          </cell>
          <cell r="E199">
            <v>1384</v>
          </cell>
          <cell r="F199">
            <v>21406</v>
          </cell>
          <cell r="G199">
            <v>65981</v>
          </cell>
          <cell r="H199">
            <v>57877</v>
          </cell>
          <cell r="I199">
            <v>56493</v>
          </cell>
          <cell r="J199">
            <v>1384</v>
          </cell>
          <cell r="K199">
            <v>8104</v>
          </cell>
        </row>
        <row r="200">
          <cell r="A200" t="str">
            <v>Stafford</v>
          </cell>
          <cell r="B200">
            <v>100574</v>
          </cell>
          <cell r="C200">
            <v>69439</v>
          </cell>
          <cell r="D200">
            <v>65992</v>
          </cell>
          <cell r="E200">
            <v>3447</v>
          </cell>
          <cell r="F200">
            <v>31135</v>
          </cell>
          <cell r="G200">
            <v>79197</v>
          </cell>
          <cell r="H200">
            <v>66434</v>
          </cell>
          <cell r="I200">
            <v>62987</v>
          </cell>
          <cell r="J200">
            <v>3447</v>
          </cell>
          <cell r="K200">
            <v>12763</v>
          </cell>
        </row>
        <row r="201">
          <cell r="A201" t="str">
            <v>Staffordshire Moorlands</v>
          </cell>
          <cell r="B201">
            <v>75861</v>
          </cell>
          <cell r="C201">
            <v>48942</v>
          </cell>
          <cell r="D201">
            <v>47080</v>
          </cell>
          <cell r="E201">
            <v>1862</v>
          </cell>
          <cell r="F201">
            <v>26919</v>
          </cell>
          <cell r="G201">
            <v>55565</v>
          </cell>
          <cell r="H201">
            <v>47989</v>
          </cell>
          <cell r="I201">
            <v>46127</v>
          </cell>
          <cell r="J201">
            <v>1862</v>
          </cell>
          <cell r="K201">
            <v>7576</v>
          </cell>
        </row>
        <row r="202">
          <cell r="A202" t="str">
            <v>Tamworth</v>
          </cell>
          <cell r="B202">
            <v>57639</v>
          </cell>
          <cell r="C202">
            <v>42395</v>
          </cell>
          <cell r="D202">
            <v>40477</v>
          </cell>
          <cell r="E202">
            <v>1918</v>
          </cell>
          <cell r="F202">
            <v>15244</v>
          </cell>
          <cell r="G202">
            <v>49570</v>
          </cell>
          <cell r="H202">
            <v>42395</v>
          </cell>
          <cell r="I202">
            <v>40477</v>
          </cell>
          <cell r="J202">
            <v>1918</v>
          </cell>
          <cell r="K202">
            <v>7175</v>
          </cell>
        </row>
        <row r="204">
          <cell r="A204" t="str">
            <v>Warwickshire</v>
          </cell>
          <cell r="B204">
            <v>406106</v>
          </cell>
          <cell r="C204">
            <v>275387</v>
          </cell>
          <cell r="D204">
            <v>265135</v>
          </cell>
          <cell r="E204">
            <v>10252</v>
          </cell>
          <cell r="F204">
            <v>130719</v>
          </cell>
          <cell r="G204">
            <v>320764</v>
          </cell>
          <cell r="H204">
            <v>266808</v>
          </cell>
          <cell r="I204">
            <v>256791</v>
          </cell>
          <cell r="J204">
            <v>10017</v>
          </cell>
          <cell r="K204">
            <v>53956</v>
          </cell>
        </row>
        <row r="205">
          <cell r="A205" t="str">
            <v>North Warwickshire</v>
          </cell>
          <cell r="B205">
            <v>50014</v>
          </cell>
          <cell r="C205">
            <v>33768</v>
          </cell>
          <cell r="D205">
            <v>33251</v>
          </cell>
          <cell r="E205">
            <v>517</v>
          </cell>
          <cell r="F205">
            <v>16246</v>
          </cell>
          <cell r="G205">
            <v>40135</v>
          </cell>
          <cell r="H205">
            <v>33524</v>
          </cell>
          <cell r="I205">
            <v>33007</v>
          </cell>
          <cell r="J205">
            <v>517</v>
          </cell>
          <cell r="K205">
            <v>6611</v>
          </cell>
        </row>
        <row r="206">
          <cell r="A206" t="str">
            <v>Nuneaton and Bedworth</v>
          </cell>
          <cell r="B206">
            <v>93146</v>
          </cell>
          <cell r="C206">
            <v>60105</v>
          </cell>
          <cell r="D206">
            <v>56310</v>
          </cell>
          <cell r="E206">
            <v>3795</v>
          </cell>
          <cell r="F206">
            <v>33041</v>
          </cell>
          <cell r="G206">
            <v>73196</v>
          </cell>
          <cell r="H206">
            <v>59579</v>
          </cell>
          <cell r="I206">
            <v>55784</v>
          </cell>
          <cell r="J206">
            <v>3795</v>
          </cell>
          <cell r="K206">
            <v>13617</v>
          </cell>
        </row>
        <row r="207">
          <cell r="A207" t="str">
            <v>Rugby</v>
          </cell>
          <cell r="B207">
            <v>71408</v>
          </cell>
          <cell r="C207">
            <v>50168</v>
          </cell>
          <cell r="D207">
            <v>48839</v>
          </cell>
          <cell r="E207">
            <v>1329</v>
          </cell>
          <cell r="F207">
            <v>21240</v>
          </cell>
          <cell r="G207">
            <v>58773</v>
          </cell>
          <cell r="H207">
            <v>48758</v>
          </cell>
          <cell r="I207">
            <v>47429</v>
          </cell>
          <cell r="J207">
            <v>1329</v>
          </cell>
          <cell r="K207">
            <v>10015</v>
          </cell>
        </row>
        <row r="208">
          <cell r="A208" t="str">
            <v>Stratford-on-Avon</v>
          </cell>
          <cell r="B208">
            <v>90347</v>
          </cell>
          <cell r="C208">
            <v>62757</v>
          </cell>
          <cell r="D208">
            <v>61818</v>
          </cell>
          <cell r="E208">
            <v>939</v>
          </cell>
          <cell r="F208">
            <v>27590</v>
          </cell>
          <cell r="G208">
            <v>69188</v>
          </cell>
          <cell r="H208">
            <v>58695</v>
          </cell>
          <cell r="I208">
            <v>57991</v>
          </cell>
          <cell r="J208">
            <v>704</v>
          </cell>
          <cell r="K208">
            <v>10493</v>
          </cell>
        </row>
        <row r="209">
          <cell r="A209" t="str">
            <v>Warwick</v>
          </cell>
          <cell r="B209">
            <v>101191</v>
          </cell>
          <cell r="C209">
            <v>68589</v>
          </cell>
          <cell r="D209">
            <v>64917</v>
          </cell>
          <cell r="E209">
            <v>3672</v>
          </cell>
          <cell r="F209">
            <v>32602</v>
          </cell>
          <cell r="G209">
            <v>79472</v>
          </cell>
          <cell r="H209">
            <v>66252</v>
          </cell>
          <cell r="I209">
            <v>62580</v>
          </cell>
          <cell r="J209">
            <v>3672</v>
          </cell>
          <cell r="K209">
            <v>13220</v>
          </cell>
        </row>
        <row r="211">
          <cell r="A211" t="str">
            <v>West Midlands (Met County)</v>
          </cell>
          <cell r="B211">
            <v>2024072</v>
          </cell>
          <cell r="C211">
            <v>1236892</v>
          </cell>
          <cell r="D211">
            <v>1131896</v>
          </cell>
          <cell r="E211">
            <v>104996</v>
          </cell>
          <cell r="F211">
            <v>787180</v>
          </cell>
          <cell r="G211">
            <v>1572373</v>
          </cell>
          <cell r="H211">
            <v>1209614</v>
          </cell>
          <cell r="I211">
            <v>1105758</v>
          </cell>
          <cell r="J211">
            <v>103856</v>
          </cell>
          <cell r="K211">
            <v>362759</v>
          </cell>
        </row>
        <row r="212">
          <cell r="A212" t="str">
            <v>Birmingham</v>
          </cell>
          <cell r="B212">
            <v>757812</v>
          </cell>
          <cell r="C212">
            <v>453329</v>
          </cell>
          <cell r="D212">
            <v>406968</v>
          </cell>
          <cell r="E212">
            <v>46361</v>
          </cell>
          <cell r="F212">
            <v>304483</v>
          </cell>
          <cell r="G212">
            <v>596694</v>
          </cell>
          <cell r="H212">
            <v>443442</v>
          </cell>
          <cell r="I212">
            <v>397522</v>
          </cell>
          <cell r="J212">
            <v>45920</v>
          </cell>
          <cell r="K212">
            <v>153252</v>
          </cell>
        </row>
        <row r="213">
          <cell r="A213" t="str">
            <v>Coventry</v>
          </cell>
          <cell r="B213">
            <v>239182</v>
          </cell>
          <cell r="C213">
            <v>141280</v>
          </cell>
          <cell r="D213">
            <v>131474</v>
          </cell>
          <cell r="E213">
            <v>9806</v>
          </cell>
          <cell r="F213">
            <v>97902</v>
          </cell>
          <cell r="G213">
            <v>175785</v>
          </cell>
          <cell r="H213">
            <v>137660</v>
          </cell>
          <cell r="I213">
            <v>127854</v>
          </cell>
          <cell r="J213">
            <v>9806</v>
          </cell>
          <cell r="K213">
            <v>38125</v>
          </cell>
        </row>
        <row r="214">
          <cell r="A214" t="str">
            <v xml:space="preserve">Dudley </v>
          </cell>
          <cell r="B214">
            <v>245778</v>
          </cell>
          <cell r="C214">
            <v>161490</v>
          </cell>
          <cell r="D214">
            <v>152276</v>
          </cell>
          <cell r="E214">
            <v>9214</v>
          </cell>
          <cell r="F214">
            <v>84288</v>
          </cell>
          <cell r="G214">
            <v>189456</v>
          </cell>
          <cell r="H214">
            <v>156544</v>
          </cell>
          <cell r="I214">
            <v>147558</v>
          </cell>
          <cell r="J214">
            <v>8986</v>
          </cell>
          <cell r="K214">
            <v>32912</v>
          </cell>
        </row>
        <row r="215">
          <cell r="A215" t="str">
            <v xml:space="preserve">Sandwell </v>
          </cell>
          <cell r="B215">
            <v>220517</v>
          </cell>
          <cell r="C215">
            <v>130757</v>
          </cell>
          <cell r="D215">
            <v>116498</v>
          </cell>
          <cell r="E215">
            <v>14259</v>
          </cell>
          <cell r="F215">
            <v>89760</v>
          </cell>
          <cell r="G215">
            <v>169386</v>
          </cell>
          <cell r="H215">
            <v>129598</v>
          </cell>
          <cell r="I215">
            <v>115339</v>
          </cell>
          <cell r="J215">
            <v>14259</v>
          </cell>
          <cell r="K215">
            <v>39788</v>
          </cell>
        </row>
        <row r="216">
          <cell r="A216" t="str">
            <v>Solihull</v>
          </cell>
          <cell r="B216">
            <v>165233</v>
          </cell>
          <cell r="C216">
            <v>108860</v>
          </cell>
          <cell r="D216">
            <v>105399</v>
          </cell>
          <cell r="E216">
            <v>3461</v>
          </cell>
          <cell r="F216">
            <v>56373</v>
          </cell>
          <cell r="G216">
            <v>128261</v>
          </cell>
          <cell r="H216">
            <v>105844</v>
          </cell>
          <cell r="I216">
            <v>102383</v>
          </cell>
          <cell r="J216">
            <v>3461</v>
          </cell>
          <cell r="K216">
            <v>22417</v>
          </cell>
        </row>
        <row r="217">
          <cell r="A217" t="str">
            <v>Walsall</v>
          </cell>
          <cell r="B217">
            <v>204090</v>
          </cell>
          <cell r="C217">
            <v>130021</v>
          </cell>
          <cell r="D217">
            <v>120946</v>
          </cell>
          <cell r="E217">
            <v>9075</v>
          </cell>
          <cell r="F217">
            <v>74069</v>
          </cell>
          <cell r="G217">
            <v>166791</v>
          </cell>
          <cell r="H217">
            <v>127975</v>
          </cell>
          <cell r="I217">
            <v>118900</v>
          </cell>
          <cell r="J217">
            <v>9075</v>
          </cell>
          <cell r="K217">
            <v>38816</v>
          </cell>
        </row>
        <row r="218">
          <cell r="A218" t="str">
            <v>Wolverhampton</v>
          </cell>
          <cell r="B218">
            <v>191460</v>
          </cell>
          <cell r="C218">
            <v>111155</v>
          </cell>
          <cell r="D218">
            <v>98335</v>
          </cell>
          <cell r="E218">
            <v>12820</v>
          </cell>
          <cell r="F218">
            <v>80305</v>
          </cell>
          <cell r="G218">
            <v>146000</v>
          </cell>
          <cell r="H218">
            <v>108551</v>
          </cell>
          <cell r="I218">
            <v>96202</v>
          </cell>
          <cell r="J218">
            <v>12349</v>
          </cell>
          <cell r="K218">
            <v>37449</v>
          </cell>
        </row>
        <row r="220">
          <cell r="A220" t="str">
            <v>Worcestershire</v>
          </cell>
          <cell r="B220">
            <v>428430</v>
          </cell>
          <cell r="C220">
            <v>291779</v>
          </cell>
          <cell r="D220">
            <v>279439</v>
          </cell>
          <cell r="E220">
            <v>12340</v>
          </cell>
          <cell r="F220">
            <v>136651</v>
          </cell>
          <cell r="G220">
            <v>332352</v>
          </cell>
          <cell r="H220">
            <v>281347</v>
          </cell>
          <cell r="I220">
            <v>269405</v>
          </cell>
          <cell r="J220">
            <v>11942</v>
          </cell>
          <cell r="K220">
            <v>51005</v>
          </cell>
        </row>
        <row r="221">
          <cell r="A221" t="str">
            <v>Bromsgrove</v>
          </cell>
          <cell r="B221">
            <v>67732</v>
          </cell>
          <cell r="C221">
            <v>41100</v>
          </cell>
          <cell r="D221">
            <v>40238</v>
          </cell>
          <cell r="E221">
            <v>862</v>
          </cell>
          <cell r="F221">
            <v>26632</v>
          </cell>
          <cell r="G221">
            <v>49527</v>
          </cell>
          <cell r="H221">
            <v>39699</v>
          </cell>
          <cell r="I221">
            <v>39027</v>
          </cell>
          <cell r="J221">
            <v>672</v>
          </cell>
          <cell r="K221">
            <v>9828</v>
          </cell>
        </row>
        <row r="222">
          <cell r="A222" t="str">
            <v>Malvern Hills</v>
          </cell>
          <cell r="B222">
            <v>59529</v>
          </cell>
          <cell r="C222">
            <v>39292</v>
          </cell>
          <cell r="D222">
            <v>38130</v>
          </cell>
          <cell r="E222">
            <v>1162</v>
          </cell>
          <cell r="F222">
            <v>20237</v>
          </cell>
          <cell r="G222">
            <v>43166</v>
          </cell>
          <cell r="H222">
            <v>37538</v>
          </cell>
          <cell r="I222">
            <v>36584</v>
          </cell>
          <cell r="J222">
            <v>954</v>
          </cell>
          <cell r="K222">
            <v>5628</v>
          </cell>
        </row>
        <row r="223">
          <cell r="A223" t="str">
            <v>Redditch</v>
          </cell>
          <cell r="B223">
            <v>61689</v>
          </cell>
          <cell r="C223">
            <v>45353</v>
          </cell>
          <cell r="D223">
            <v>42633</v>
          </cell>
          <cell r="E223">
            <v>2720</v>
          </cell>
          <cell r="F223">
            <v>16336</v>
          </cell>
          <cell r="G223">
            <v>51495</v>
          </cell>
          <cell r="H223">
            <v>45136</v>
          </cell>
          <cell r="I223">
            <v>42416</v>
          </cell>
          <cell r="J223">
            <v>2720</v>
          </cell>
          <cell r="K223">
            <v>6359</v>
          </cell>
        </row>
        <row r="224">
          <cell r="A224" t="str">
            <v>Worcester</v>
          </cell>
          <cell r="B224">
            <v>74536</v>
          </cell>
          <cell r="C224">
            <v>52485</v>
          </cell>
          <cell r="D224">
            <v>48783</v>
          </cell>
          <cell r="E224">
            <v>3702</v>
          </cell>
          <cell r="F224">
            <v>22051</v>
          </cell>
          <cell r="G224">
            <v>60279</v>
          </cell>
          <cell r="H224">
            <v>51144</v>
          </cell>
          <cell r="I224">
            <v>47442</v>
          </cell>
          <cell r="J224">
            <v>3702</v>
          </cell>
          <cell r="K224">
            <v>9135</v>
          </cell>
        </row>
        <row r="225">
          <cell r="A225" t="str">
            <v>Wychavon</v>
          </cell>
          <cell r="B225">
            <v>85930</v>
          </cell>
          <cell r="C225">
            <v>57554</v>
          </cell>
          <cell r="D225">
            <v>56319</v>
          </cell>
          <cell r="E225">
            <v>1235</v>
          </cell>
          <cell r="F225">
            <v>28376</v>
          </cell>
          <cell r="G225">
            <v>66489</v>
          </cell>
          <cell r="H225">
            <v>54794</v>
          </cell>
          <cell r="I225">
            <v>53559</v>
          </cell>
          <cell r="J225">
            <v>1235</v>
          </cell>
          <cell r="K225">
            <v>11695</v>
          </cell>
        </row>
        <row r="226">
          <cell r="A226" t="str">
            <v>Wyre Forest</v>
          </cell>
          <cell r="B226">
            <v>79014</v>
          </cell>
          <cell r="C226">
            <v>55995</v>
          </cell>
          <cell r="D226">
            <v>53336</v>
          </cell>
          <cell r="E226">
            <v>2659</v>
          </cell>
          <cell r="F226">
            <v>23019</v>
          </cell>
          <cell r="G226">
            <v>61396</v>
          </cell>
          <cell r="H226">
            <v>53036</v>
          </cell>
          <cell r="I226">
            <v>50377</v>
          </cell>
          <cell r="J226">
            <v>2659</v>
          </cell>
          <cell r="K226">
            <v>8360</v>
          </cell>
        </row>
        <row r="228">
          <cell r="A228" t="str">
            <v>EAST</v>
          </cell>
          <cell r="B228">
            <v>4226372</v>
          </cell>
          <cell r="C228">
            <v>2746833</v>
          </cell>
          <cell r="D228">
            <v>2622671</v>
          </cell>
          <cell r="E228">
            <v>124162</v>
          </cell>
          <cell r="F228">
            <v>1479539</v>
          </cell>
          <cell r="G228">
            <v>3272183</v>
          </cell>
          <cell r="H228">
            <v>2664487</v>
          </cell>
          <cell r="I228">
            <v>2541514</v>
          </cell>
          <cell r="J228">
            <v>122973</v>
          </cell>
          <cell r="K228">
            <v>607696</v>
          </cell>
        </row>
        <row r="230">
          <cell r="A230" t="str">
            <v>Luton UA</v>
          </cell>
          <cell r="B230">
            <v>138752</v>
          </cell>
          <cell r="C230">
            <v>92864</v>
          </cell>
          <cell r="D230">
            <v>89657</v>
          </cell>
          <cell r="E230">
            <v>3207</v>
          </cell>
          <cell r="F230">
            <v>45888</v>
          </cell>
          <cell r="G230">
            <v>113693</v>
          </cell>
          <cell r="H230">
            <v>91318</v>
          </cell>
          <cell r="I230">
            <v>88111</v>
          </cell>
          <cell r="J230">
            <v>3207</v>
          </cell>
          <cell r="K230">
            <v>22375</v>
          </cell>
        </row>
        <row r="231">
          <cell r="A231" t="str">
            <v>Peterborough UA</v>
          </cell>
          <cell r="B231">
            <v>112196</v>
          </cell>
          <cell r="C231">
            <v>73926</v>
          </cell>
          <cell r="D231">
            <v>70067</v>
          </cell>
          <cell r="E231">
            <v>3859</v>
          </cell>
          <cell r="F231">
            <v>38270</v>
          </cell>
          <cell r="G231">
            <v>89600</v>
          </cell>
          <cell r="H231">
            <v>70944</v>
          </cell>
          <cell r="I231">
            <v>67085</v>
          </cell>
          <cell r="J231">
            <v>3859</v>
          </cell>
          <cell r="K231">
            <v>18656</v>
          </cell>
        </row>
        <row r="232">
          <cell r="A232" t="str">
            <v>Southend-on-Sea UA</v>
          </cell>
          <cell r="B232">
            <v>138504</v>
          </cell>
          <cell r="C232">
            <v>85153</v>
          </cell>
          <cell r="D232">
            <v>78648</v>
          </cell>
          <cell r="E232">
            <v>6505</v>
          </cell>
          <cell r="F232">
            <v>53351</v>
          </cell>
          <cell r="G232">
            <v>104634</v>
          </cell>
          <cell r="H232">
            <v>80315</v>
          </cell>
          <cell r="I232">
            <v>73810</v>
          </cell>
          <cell r="J232">
            <v>6505</v>
          </cell>
          <cell r="K232">
            <v>24319</v>
          </cell>
        </row>
        <row r="233">
          <cell r="A233" t="str">
            <v>Thurrock UA</v>
          </cell>
          <cell r="B233">
            <v>99248</v>
          </cell>
          <cell r="C233">
            <v>63626</v>
          </cell>
          <cell r="D233">
            <v>59204</v>
          </cell>
          <cell r="E233">
            <v>4422</v>
          </cell>
          <cell r="F233">
            <v>35622</v>
          </cell>
          <cell r="G233">
            <v>79435</v>
          </cell>
          <cell r="H233">
            <v>62219</v>
          </cell>
          <cell r="I233">
            <v>57797</v>
          </cell>
          <cell r="J233">
            <v>4422</v>
          </cell>
          <cell r="K233">
            <v>17216</v>
          </cell>
        </row>
        <row r="235">
          <cell r="A235" t="str">
            <v>Bedfordshire</v>
          </cell>
          <cell r="B235">
            <v>290318</v>
          </cell>
          <cell r="C235">
            <v>204176</v>
          </cell>
          <cell r="D235">
            <v>193596</v>
          </cell>
          <cell r="E235">
            <v>10580</v>
          </cell>
          <cell r="F235">
            <v>86142</v>
          </cell>
          <cell r="G235">
            <v>236308</v>
          </cell>
          <cell r="H235">
            <v>198173</v>
          </cell>
          <cell r="I235">
            <v>187814</v>
          </cell>
          <cell r="J235">
            <v>10359</v>
          </cell>
          <cell r="K235">
            <v>38135</v>
          </cell>
        </row>
        <row r="236">
          <cell r="A236" t="str">
            <v>Bedford</v>
          </cell>
          <cell r="B236">
            <v>107212</v>
          </cell>
          <cell r="C236">
            <v>70423</v>
          </cell>
          <cell r="D236">
            <v>66543</v>
          </cell>
          <cell r="E236">
            <v>3880</v>
          </cell>
          <cell r="F236">
            <v>36789</v>
          </cell>
          <cell r="G236">
            <v>83921</v>
          </cell>
          <cell r="H236">
            <v>68598</v>
          </cell>
          <cell r="I236">
            <v>64718</v>
          </cell>
          <cell r="J236">
            <v>3880</v>
          </cell>
          <cell r="K236">
            <v>15323</v>
          </cell>
        </row>
        <row r="237">
          <cell r="A237" t="str">
            <v>Mid Bedfordshire</v>
          </cell>
          <cell r="B237">
            <v>97623</v>
          </cell>
          <cell r="C237">
            <v>71068</v>
          </cell>
          <cell r="D237">
            <v>67911</v>
          </cell>
          <cell r="E237">
            <v>3157</v>
          </cell>
          <cell r="F237">
            <v>26555</v>
          </cell>
          <cell r="G237">
            <v>79633</v>
          </cell>
          <cell r="H237">
            <v>68779</v>
          </cell>
          <cell r="I237">
            <v>65622</v>
          </cell>
          <cell r="J237">
            <v>3157</v>
          </cell>
          <cell r="K237">
            <v>10854</v>
          </cell>
        </row>
        <row r="238">
          <cell r="A238" t="str">
            <v>South Bedfordshire</v>
          </cell>
          <cell r="B238">
            <v>85483</v>
          </cell>
          <cell r="C238">
            <v>62685</v>
          </cell>
          <cell r="D238">
            <v>59142</v>
          </cell>
          <cell r="E238">
            <v>3543</v>
          </cell>
          <cell r="F238">
            <v>22798</v>
          </cell>
          <cell r="G238">
            <v>72754</v>
          </cell>
          <cell r="H238">
            <v>60796</v>
          </cell>
          <cell r="I238">
            <v>57474</v>
          </cell>
          <cell r="J238">
            <v>3322</v>
          </cell>
          <cell r="K238">
            <v>11958</v>
          </cell>
        </row>
        <row r="240">
          <cell r="A240" t="str">
            <v>Cambridgeshire</v>
          </cell>
          <cell r="B240">
            <v>451697</v>
          </cell>
          <cell r="C240">
            <v>302742</v>
          </cell>
          <cell r="D240">
            <v>292920</v>
          </cell>
          <cell r="E240">
            <v>9822</v>
          </cell>
          <cell r="F240">
            <v>148955</v>
          </cell>
          <cell r="G240">
            <v>359255</v>
          </cell>
          <cell r="H240">
            <v>294894</v>
          </cell>
          <cell r="I240">
            <v>285351</v>
          </cell>
          <cell r="J240">
            <v>9543</v>
          </cell>
          <cell r="K240">
            <v>64361</v>
          </cell>
        </row>
        <row r="241">
          <cell r="A241" t="str">
            <v>Cambridge</v>
          </cell>
          <cell r="B241">
            <v>100055</v>
          </cell>
          <cell r="C241">
            <v>60825</v>
          </cell>
          <cell r="D241">
            <v>58821</v>
          </cell>
          <cell r="E241">
            <v>2004</v>
          </cell>
          <cell r="F241">
            <v>39230</v>
          </cell>
          <cell r="G241">
            <v>80692</v>
          </cell>
          <cell r="H241">
            <v>57899</v>
          </cell>
          <cell r="I241">
            <v>56174</v>
          </cell>
          <cell r="J241">
            <v>1725</v>
          </cell>
          <cell r="K241">
            <v>22793</v>
          </cell>
        </row>
        <row r="242">
          <cell r="A242" t="str">
            <v>East Cambridgeshire</v>
          </cell>
          <cell r="B242">
            <v>59080</v>
          </cell>
          <cell r="C242">
            <v>43902</v>
          </cell>
          <cell r="D242">
            <v>42397</v>
          </cell>
          <cell r="E242">
            <v>1505</v>
          </cell>
          <cell r="F242">
            <v>15178</v>
          </cell>
          <cell r="G242">
            <v>49299</v>
          </cell>
          <cell r="H242">
            <v>43419</v>
          </cell>
          <cell r="I242">
            <v>41914</v>
          </cell>
          <cell r="J242">
            <v>1505</v>
          </cell>
          <cell r="K242">
            <v>5880</v>
          </cell>
        </row>
        <row r="243">
          <cell r="A243" t="str">
            <v>Fenland</v>
          </cell>
          <cell r="B243">
            <v>68499</v>
          </cell>
          <cell r="C243">
            <v>42216</v>
          </cell>
          <cell r="D243">
            <v>39714</v>
          </cell>
          <cell r="E243">
            <v>2502</v>
          </cell>
          <cell r="F243">
            <v>26283</v>
          </cell>
          <cell r="G243">
            <v>48623</v>
          </cell>
          <cell r="H243">
            <v>41235</v>
          </cell>
          <cell r="I243">
            <v>38733</v>
          </cell>
          <cell r="J243">
            <v>2502</v>
          </cell>
          <cell r="K243">
            <v>7388</v>
          </cell>
        </row>
        <row r="244">
          <cell r="A244" t="str">
            <v>Huntingdonshire</v>
          </cell>
          <cell r="B244">
            <v>119165</v>
          </cell>
          <cell r="C244">
            <v>84296</v>
          </cell>
          <cell r="D244">
            <v>81306</v>
          </cell>
          <cell r="E244">
            <v>2990</v>
          </cell>
          <cell r="F244">
            <v>34869</v>
          </cell>
          <cell r="G244">
            <v>99748</v>
          </cell>
          <cell r="H244">
            <v>82864</v>
          </cell>
          <cell r="I244">
            <v>79874</v>
          </cell>
          <cell r="J244">
            <v>2990</v>
          </cell>
          <cell r="K244">
            <v>16884</v>
          </cell>
        </row>
        <row r="245">
          <cell r="A245" t="str">
            <v>South Cambridgeshire</v>
          </cell>
          <cell r="B245">
            <v>104898</v>
          </cell>
          <cell r="C245">
            <v>71503</v>
          </cell>
          <cell r="D245">
            <v>70682</v>
          </cell>
          <cell r="E245">
            <v>821</v>
          </cell>
          <cell r="F245">
            <v>33395</v>
          </cell>
          <cell r="G245">
            <v>80893</v>
          </cell>
          <cell r="H245">
            <v>69477</v>
          </cell>
          <cell r="I245">
            <v>68656</v>
          </cell>
          <cell r="J245">
            <v>821</v>
          </cell>
          <cell r="K245">
            <v>11416</v>
          </cell>
        </row>
        <row r="247">
          <cell r="A247" t="str">
            <v>Essex</v>
          </cell>
          <cell r="B247">
            <v>1024844</v>
          </cell>
          <cell r="C247">
            <v>648812</v>
          </cell>
          <cell r="D247">
            <v>621166</v>
          </cell>
          <cell r="E247">
            <v>27646</v>
          </cell>
          <cell r="F247">
            <v>376032</v>
          </cell>
          <cell r="G247">
            <v>788066</v>
          </cell>
          <cell r="H247">
            <v>631886</v>
          </cell>
          <cell r="I247">
            <v>604466</v>
          </cell>
          <cell r="J247">
            <v>27420</v>
          </cell>
          <cell r="K247">
            <v>156180</v>
          </cell>
        </row>
        <row r="248">
          <cell r="A248" t="str">
            <v>Basildon</v>
          </cell>
          <cell r="B248">
            <v>128523</v>
          </cell>
          <cell r="C248">
            <v>86312</v>
          </cell>
          <cell r="D248">
            <v>81245</v>
          </cell>
          <cell r="E248">
            <v>5067</v>
          </cell>
          <cell r="F248">
            <v>42211</v>
          </cell>
          <cell r="G248">
            <v>104369</v>
          </cell>
          <cell r="H248">
            <v>84554</v>
          </cell>
          <cell r="I248">
            <v>79487</v>
          </cell>
          <cell r="J248">
            <v>5067</v>
          </cell>
          <cell r="K248">
            <v>19815</v>
          </cell>
        </row>
        <row r="249">
          <cell r="A249" t="str">
            <v>Braintree</v>
          </cell>
          <cell r="B249">
            <v>97119</v>
          </cell>
          <cell r="C249">
            <v>62976</v>
          </cell>
          <cell r="D249">
            <v>61545</v>
          </cell>
          <cell r="E249">
            <v>1431</v>
          </cell>
          <cell r="F249">
            <v>34143</v>
          </cell>
          <cell r="G249">
            <v>76533</v>
          </cell>
          <cell r="H249">
            <v>60471</v>
          </cell>
          <cell r="I249">
            <v>59266</v>
          </cell>
          <cell r="J249">
            <v>1205</v>
          </cell>
          <cell r="K249">
            <v>16062</v>
          </cell>
        </row>
        <row r="250">
          <cell r="A250" t="str">
            <v>Brentwood</v>
          </cell>
          <cell r="B250">
            <v>55559</v>
          </cell>
          <cell r="C250">
            <v>35720</v>
          </cell>
          <cell r="D250">
            <v>34428</v>
          </cell>
          <cell r="E250">
            <v>1292</v>
          </cell>
          <cell r="F250">
            <v>19839</v>
          </cell>
          <cell r="G250">
            <v>41535</v>
          </cell>
          <cell r="H250">
            <v>33929</v>
          </cell>
          <cell r="I250">
            <v>32637</v>
          </cell>
          <cell r="J250">
            <v>1292</v>
          </cell>
          <cell r="K250">
            <v>7606</v>
          </cell>
        </row>
        <row r="251">
          <cell r="A251" t="str">
            <v>Castle Point</v>
          </cell>
          <cell r="B251">
            <v>67256</v>
          </cell>
          <cell r="C251">
            <v>42133</v>
          </cell>
          <cell r="D251">
            <v>41018</v>
          </cell>
          <cell r="E251">
            <v>1115</v>
          </cell>
          <cell r="F251">
            <v>25123</v>
          </cell>
          <cell r="G251">
            <v>50283</v>
          </cell>
          <cell r="H251">
            <v>41325</v>
          </cell>
          <cell r="I251">
            <v>40210</v>
          </cell>
          <cell r="J251">
            <v>1115</v>
          </cell>
          <cell r="K251">
            <v>8958</v>
          </cell>
        </row>
        <row r="252">
          <cell r="A252" t="str">
            <v>Chelmsford</v>
          </cell>
          <cell r="B252">
            <v>124881</v>
          </cell>
          <cell r="C252">
            <v>88294</v>
          </cell>
          <cell r="D252">
            <v>84126</v>
          </cell>
          <cell r="E252">
            <v>4168</v>
          </cell>
          <cell r="F252">
            <v>36587</v>
          </cell>
          <cell r="G252">
            <v>101215</v>
          </cell>
          <cell r="H252">
            <v>86288</v>
          </cell>
          <cell r="I252">
            <v>82120</v>
          </cell>
          <cell r="J252">
            <v>4168</v>
          </cell>
          <cell r="K252">
            <v>14927</v>
          </cell>
        </row>
        <row r="253">
          <cell r="A253" t="str">
            <v>Colchester</v>
          </cell>
          <cell r="B253">
            <v>123640</v>
          </cell>
          <cell r="C253">
            <v>78247</v>
          </cell>
          <cell r="D253">
            <v>76370</v>
          </cell>
          <cell r="E253">
            <v>1877</v>
          </cell>
          <cell r="F253">
            <v>45393</v>
          </cell>
          <cell r="G253">
            <v>102643</v>
          </cell>
          <cell r="H253">
            <v>77575</v>
          </cell>
          <cell r="I253">
            <v>75698</v>
          </cell>
          <cell r="J253">
            <v>1877</v>
          </cell>
          <cell r="K253">
            <v>25068</v>
          </cell>
        </row>
        <row r="254">
          <cell r="A254" t="str">
            <v>Epping Forest</v>
          </cell>
          <cell r="B254">
            <v>94610</v>
          </cell>
          <cell r="C254">
            <v>57720</v>
          </cell>
          <cell r="D254">
            <v>55470</v>
          </cell>
          <cell r="E254">
            <v>2250</v>
          </cell>
          <cell r="F254">
            <v>36890</v>
          </cell>
          <cell r="G254">
            <v>71462</v>
          </cell>
          <cell r="H254">
            <v>56305</v>
          </cell>
          <cell r="I254">
            <v>54055</v>
          </cell>
          <cell r="J254">
            <v>2250</v>
          </cell>
          <cell r="K254">
            <v>15157</v>
          </cell>
        </row>
        <row r="255">
          <cell r="A255" t="str">
            <v>Harlow</v>
          </cell>
          <cell r="B255">
            <v>62168</v>
          </cell>
          <cell r="C255">
            <v>39112</v>
          </cell>
          <cell r="D255">
            <v>36993</v>
          </cell>
          <cell r="E255">
            <v>2119</v>
          </cell>
          <cell r="F255">
            <v>23056</v>
          </cell>
          <cell r="G255">
            <v>45888</v>
          </cell>
          <cell r="H255">
            <v>38360</v>
          </cell>
          <cell r="I255">
            <v>36241</v>
          </cell>
          <cell r="J255">
            <v>2119</v>
          </cell>
          <cell r="K255">
            <v>7528</v>
          </cell>
        </row>
        <row r="256">
          <cell r="A256" t="str">
            <v>Maldon</v>
          </cell>
          <cell r="B256">
            <v>44345</v>
          </cell>
          <cell r="C256">
            <v>28163</v>
          </cell>
          <cell r="D256">
            <v>27186</v>
          </cell>
          <cell r="E256">
            <v>977</v>
          </cell>
          <cell r="F256">
            <v>16182</v>
          </cell>
          <cell r="G256">
            <v>34607</v>
          </cell>
          <cell r="H256">
            <v>27032</v>
          </cell>
          <cell r="I256">
            <v>26055</v>
          </cell>
          <cell r="J256">
            <v>977</v>
          </cell>
          <cell r="K256">
            <v>7575</v>
          </cell>
        </row>
        <row r="257">
          <cell r="A257" t="str">
            <v>Rochford</v>
          </cell>
          <cell r="B257">
            <v>63536</v>
          </cell>
          <cell r="C257">
            <v>40827</v>
          </cell>
          <cell r="D257">
            <v>38439</v>
          </cell>
          <cell r="E257">
            <v>2388</v>
          </cell>
          <cell r="F257">
            <v>22709</v>
          </cell>
          <cell r="G257">
            <v>49430</v>
          </cell>
          <cell r="H257">
            <v>40369</v>
          </cell>
          <cell r="I257">
            <v>37981</v>
          </cell>
          <cell r="J257">
            <v>2388</v>
          </cell>
          <cell r="K257">
            <v>9061</v>
          </cell>
        </row>
        <row r="258">
          <cell r="A258" t="str">
            <v>Tendring</v>
          </cell>
          <cell r="B258">
            <v>106439</v>
          </cell>
          <cell r="C258">
            <v>52541</v>
          </cell>
          <cell r="D258">
            <v>48798</v>
          </cell>
          <cell r="E258">
            <v>3743</v>
          </cell>
          <cell r="F258">
            <v>53898</v>
          </cell>
          <cell r="G258">
            <v>66890</v>
          </cell>
          <cell r="H258">
            <v>50443</v>
          </cell>
          <cell r="I258">
            <v>46700</v>
          </cell>
          <cell r="J258">
            <v>3743</v>
          </cell>
          <cell r="K258">
            <v>16447</v>
          </cell>
        </row>
        <row r="259">
          <cell r="A259" t="str">
            <v>Uttlesford</v>
          </cell>
          <cell r="B259">
            <v>56768</v>
          </cell>
          <cell r="C259">
            <v>36767</v>
          </cell>
          <cell r="D259">
            <v>35548</v>
          </cell>
          <cell r="E259">
            <v>1219</v>
          </cell>
          <cell r="F259">
            <v>20001</v>
          </cell>
          <cell r="G259">
            <v>43211</v>
          </cell>
          <cell r="H259">
            <v>35235</v>
          </cell>
          <cell r="I259">
            <v>34016</v>
          </cell>
          <cell r="J259">
            <v>1219</v>
          </cell>
          <cell r="K259">
            <v>7976</v>
          </cell>
        </row>
        <row r="261">
          <cell r="A261" t="str">
            <v xml:space="preserve">Hertfordshire </v>
          </cell>
          <cell r="B261">
            <v>798551</v>
          </cell>
          <cell r="C261">
            <v>547629</v>
          </cell>
          <cell r="D261">
            <v>532604</v>
          </cell>
          <cell r="E261">
            <v>15025</v>
          </cell>
          <cell r="F261">
            <v>250922</v>
          </cell>
          <cell r="G261">
            <v>632563</v>
          </cell>
          <cell r="H261">
            <v>530163</v>
          </cell>
          <cell r="I261">
            <v>515138</v>
          </cell>
          <cell r="J261">
            <v>15025</v>
          </cell>
          <cell r="K261">
            <v>102400</v>
          </cell>
        </row>
        <row r="262">
          <cell r="A262" t="str">
            <v>Broxbourne</v>
          </cell>
          <cell r="B262">
            <v>62638</v>
          </cell>
          <cell r="C262">
            <v>43156</v>
          </cell>
          <cell r="D262">
            <v>41524</v>
          </cell>
          <cell r="E262">
            <v>1632</v>
          </cell>
          <cell r="F262">
            <v>19482</v>
          </cell>
          <cell r="G262">
            <v>49714</v>
          </cell>
          <cell r="H262">
            <v>42099</v>
          </cell>
          <cell r="I262">
            <v>40467</v>
          </cell>
          <cell r="J262">
            <v>1632</v>
          </cell>
          <cell r="K262">
            <v>7615</v>
          </cell>
        </row>
        <row r="263">
          <cell r="A263" t="str">
            <v>Dacorum</v>
          </cell>
          <cell r="B263">
            <v>105885</v>
          </cell>
          <cell r="C263">
            <v>74447</v>
          </cell>
          <cell r="D263">
            <v>73490</v>
          </cell>
          <cell r="E263">
            <v>957</v>
          </cell>
          <cell r="F263">
            <v>31438</v>
          </cell>
          <cell r="G263">
            <v>84586</v>
          </cell>
          <cell r="H263">
            <v>71723</v>
          </cell>
          <cell r="I263">
            <v>70766</v>
          </cell>
          <cell r="J263">
            <v>957</v>
          </cell>
          <cell r="K263">
            <v>12863</v>
          </cell>
        </row>
        <row r="264">
          <cell r="A264" t="str">
            <v>East Hertfordshire</v>
          </cell>
          <cell r="B264">
            <v>98140</v>
          </cell>
          <cell r="C264">
            <v>71788</v>
          </cell>
          <cell r="D264">
            <v>69606</v>
          </cell>
          <cell r="E264">
            <v>2182</v>
          </cell>
          <cell r="F264">
            <v>26352</v>
          </cell>
          <cell r="G264">
            <v>80266</v>
          </cell>
          <cell r="H264">
            <v>69518</v>
          </cell>
          <cell r="I264">
            <v>67336</v>
          </cell>
          <cell r="J264">
            <v>2182</v>
          </cell>
          <cell r="K264">
            <v>10748</v>
          </cell>
        </row>
        <row r="265">
          <cell r="A265" t="str">
            <v>Hertsmere</v>
          </cell>
          <cell r="B265">
            <v>74680</v>
          </cell>
          <cell r="C265">
            <v>50189</v>
          </cell>
          <cell r="D265">
            <v>48936</v>
          </cell>
          <cell r="E265">
            <v>1253</v>
          </cell>
          <cell r="F265">
            <v>24491</v>
          </cell>
          <cell r="G265">
            <v>58498</v>
          </cell>
          <cell r="H265">
            <v>48879</v>
          </cell>
          <cell r="I265">
            <v>47626</v>
          </cell>
          <cell r="J265">
            <v>1253</v>
          </cell>
          <cell r="K265">
            <v>9619</v>
          </cell>
        </row>
        <row r="266">
          <cell r="A266" t="str">
            <v>North Hertfordshire</v>
          </cell>
          <cell r="B266">
            <v>87345</v>
          </cell>
          <cell r="C266">
            <v>55581</v>
          </cell>
          <cell r="D266">
            <v>54015</v>
          </cell>
          <cell r="E266">
            <v>1566</v>
          </cell>
          <cell r="F266">
            <v>31764</v>
          </cell>
          <cell r="G266">
            <v>65572</v>
          </cell>
          <cell r="H266">
            <v>53670</v>
          </cell>
          <cell r="I266">
            <v>52104</v>
          </cell>
          <cell r="J266">
            <v>1566</v>
          </cell>
          <cell r="K266">
            <v>11902</v>
          </cell>
        </row>
        <row r="267">
          <cell r="A267" t="str">
            <v>St. Albans</v>
          </cell>
          <cell r="B267">
            <v>105104</v>
          </cell>
          <cell r="C267">
            <v>72964</v>
          </cell>
          <cell r="D267">
            <v>70883</v>
          </cell>
          <cell r="E267">
            <v>2081</v>
          </cell>
          <cell r="F267">
            <v>32140</v>
          </cell>
          <cell r="G267">
            <v>86352</v>
          </cell>
          <cell r="H267">
            <v>70949</v>
          </cell>
          <cell r="I267">
            <v>68868</v>
          </cell>
          <cell r="J267">
            <v>2081</v>
          </cell>
          <cell r="K267">
            <v>15403</v>
          </cell>
        </row>
        <row r="268">
          <cell r="A268" t="str">
            <v>Stevenage</v>
          </cell>
          <cell r="B268">
            <v>60483</v>
          </cell>
          <cell r="C268">
            <v>43880</v>
          </cell>
          <cell r="D268">
            <v>42409</v>
          </cell>
          <cell r="E268">
            <v>1471</v>
          </cell>
          <cell r="F268">
            <v>16603</v>
          </cell>
          <cell r="G268">
            <v>49269</v>
          </cell>
          <cell r="H268">
            <v>42826</v>
          </cell>
          <cell r="I268">
            <v>41355</v>
          </cell>
          <cell r="J268">
            <v>1471</v>
          </cell>
          <cell r="K268">
            <v>6443</v>
          </cell>
        </row>
        <row r="269">
          <cell r="A269" t="str">
            <v>Three Rivers</v>
          </cell>
          <cell r="B269">
            <v>67652</v>
          </cell>
          <cell r="C269">
            <v>43709</v>
          </cell>
          <cell r="D269">
            <v>43095</v>
          </cell>
          <cell r="E269">
            <v>614</v>
          </cell>
          <cell r="F269">
            <v>23943</v>
          </cell>
          <cell r="G269">
            <v>52427</v>
          </cell>
          <cell r="H269">
            <v>42619</v>
          </cell>
          <cell r="I269">
            <v>42005</v>
          </cell>
          <cell r="J269">
            <v>614</v>
          </cell>
          <cell r="K269">
            <v>9808</v>
          </cell>
        </row>
        <row r="270">
          <cell r="A270" t="str">
            <v>Watford</v>
          </cell>
          <cell r="B270">
            <v>63138</v>
          </cell>
          <cell r="C270">
            <v>44757</v>
          </cell>
          <cell r="D270">
            <v>43053</v>
          </cell>
          <cell r="E270">
            <v>1704</v>
          </cell>
          <cell r="F270">
            <v>18381</v>
          </cell>
          <cell r="G270">
            <v>52390</v>
          </cell>
          <cell r="H270">
            <v>42837</v>
          </cell>
          <cell r="I270">
            <v>41133</v>
          </cell>
          <cell r="J270">
            <v>1704</v>
          </cell>
          <cell r="K270">
            <v>9553</v>
          </cell>
        </row>
        <row r="271">
          <cell r="A271" t="str">
            <v>Welwyn Hatfield</v>
          </cell>
          <cell r="B271">
            <v>73486</v>
          </cell>
          <cell r="C271">
            <v>47158</v>
          </cell>
          <cell r="D271">
            <v>45593</v>
          </cell>
          <cell r="E271">
            <v>1565</v>
          </cell>
          <cell r="F271">
            <v>26328</v>
          </cell>
          <cell r="G271">
            <v>53489</v>
          </cell>
          <cell r="H271">
            <v>45043</v>
          </cell>
          <cell r="I271">
            <v>43478</v>
          </cell>
          <cell r="J271">
            <v>1565</v>
          </cell>
          <cell r="K271">
            <v>8446</v>
          </cell>
        </row>
        <row r="273">
          <cell r="A273" t="str">
            <v xml:space="preserve">Norfolk </v>
          </cell>
          <cell r="B273">
            <v>639146</v>
          </cell>
          <cell r="C273">
            <v>374350</v>
          </cell>
          <cell r="D273">
            <v>350575</v>
          </cell>
          <cell r="E273">
            <v>23775</v>
          </cell>
          <cell r="F273">
            <v>264796</v>
          </cell>
          <cell r="G273">
            <v>452050</v>
          </cell>
          <cell r="H273">
            <v>362790</v>
          </cell>
          <cell r="I273">
            <v>339015</v>
          </cell>
          <cell r="J273">
            <v>23775</v>
          </cell>
          <cell r="K273">
            <v>89260</v>
          </cell>
        </row>
        <row r="274">
          <cell r="A274" t="str">
            <v>Breckland</v>
          </cell>
          <cell r="B274">
            <v>92574</v>
          </cell>
          <cell r="C274">
            <v>53459</v>
          </cell>
          <cell r="D274">
            <v>50789</v>
          </cell>
          <cell r="E274">
            <v>2670</v>
          </cell>
          <cell r="F274">
            <v>39115</v>
          </cell>
          <cell r="G274">
            <v>63381</v>
          </cell>
          <cell r="H274">
            <v>52012</v>
          </cell>
          <cell r="I274">
            <v>49342</v>
          </cell>
          <cell r="J274">
            <v>2670</v>
          </cell>
          <cell r="K274">
            <v>11369</v>
          </cell>
        </row>
        <row r="275">
          <cell r="A275" t="str">
            <v>Broadland</v>
          </cell>
          <cell r="B275">
            <v>99151</v>
          </cell>
          <cell r="C275">
            <v>63313</v>
          </cell>
          <cell r="D275">
            <v>60054</v>
          </cell>
          <cell r="E275">
            <v>3259</v>
          </cell>
          <cell r="F275">
            <v>35838</v>
          </cell>
          <cell r="G275">
            <v>72605</v>
          </cell>
          <cell r="H275">
            <v>61885</v>
          </cell>
          <cell r="I275">
            <v>58626</v>
          </cell>
          <cell r="J275">
            <v>3259</v>
          </cell>
          <cell r="K275">
            <v>10720</v>
          </cell>
        </row>
        <row r="276">
          <cell r="A276" t="str">
            <v>Great Yarmouth</v>
          </cell>
          <cell r="B276">
            <v>71209</v>
          </cell>
          <cell r="C276">
            <v>35103</v>
          </cell>
          <cell r="D276">
            <v>30773</v>
          </cell>
          <cell r="E276">
            <v>4330</v>
          </cell>
          <cell r="F276">
            <v>36106</v>
          </cell>
          <cell r="G276">
            <v>44818</v>
          </cell>
          <cell r="H276">
            <v>33002</v>
          </cell>
          <cell r="I276">
            <v>28672</v>
          </cell>
          <cell r="J276">
            <v>4330</v>
          </cell>
          <cell r="K276">
            <v>11816</v>
          </cell>
        </row>
        <row r="277">
          <cell r="A277" t="str">
            <v>King’s Lynn and West Norfolk</v>
          </cell>
          <cell r="B277">
            <v>108468</v>
          </cell>
          <cell r="C277">
            <v>64485</v>
          </cell>
          <cell r="D277">
            <v>61211</v>
          </cell>
          <cell r="E277">
            <v>3274</v>
          </cell>
          <cell r="F277">
            <v>43983</v>
          </cell>
          <cell r="G277">
            <v>77315</v>
          </cell>
          <cell r="H277">
            <v>62819</v>
          </cell>
          <cell r="I277">
            <v>59545</v>
          </cell>
          <cell r="J277">
            <v>3274</v>
          </cell>
          <cell r="K277">
            <v>14496</v>
          </cell>
        </row>
        <row r="278">
          <cell r="A278" t="str">
            <v>North Norfolk</v>
          </cell>
          <cell r="B278">
            <v>80426</v>
          </cell>
          <cell r="C278">
            <v>42666</v>
          </cell>
          <cell r="D278">
            <v>40426</v>
          </cell>
          <cell r="E278">
            <v>2240</v>
          </cell>
          <cell r="F278">
            <v>37760</v>
          </cell>
          <cell r="G278">
            <v>52610</v>
          </cell>
          <cell r="H278">
            <v>39681</v>
          </cell>
          <cell r="I278">
            <v>37441</v>
          </cell>
          <cell r="J278">
            <v>2240</v>
          </cell>
          <cell r="K278">
            <v>12929</v>
          </cell>
        </row>
        <row r="279">
          <cell r="A279" t="str">
            <v>Norwich</v>
          </cell>
          <cell r="B279">
            <v>98844</v>
          </cell>
          <cell r="C279">
            <v>61558</v>
          </cell>
          <cell r="D279">
            <v>56505</v>
          </cell>
          <cell r="E279">
            <v>5053</v>
          </cell>
          <cell r="F279">
            <v>37286</v>
          </cell>
          <cell r="G279">
            <v>76591</v>
          </cell>
          <cell r="H279">
            <v>61069</v>
          </cell>
          <cell r="I279">
            <v>56016</v>
          </cell>
          <cell r="J279">
            <v>5053</v>
          </cell>
          <cell r="K279">
            <v>15522</v>
          </cell>
        </row>
        <row r="280">
          <cell r="A280" t="str">
            <v>South Norfolk</v>
          </cell>
          <cell r="B280">
            <v>88474</v>
          </cell>
          <cell r="C280">
            <v>53766</v>
          </cell>
          <cell r="D280">
            <v>50817</v>
          </cell>
          <cell r="E280">
            <v>2949</v>
          </cell>
          <cell r="F280">
            <v>34708</v>
          </cell>
          <cell r="G280">
            <v>64730</v>
          </cell>
          <cell r="H280">
            <v>52322</v>
          </cell>
          <cell r="I280">
            <v>49373</v>
          </cell>
          <cell r="J280">
            <v>2949</v>
          </cell>
          <cell r="K280">
            <v>12408</v>
          </cell>
        </row>
        <row r="282">
          <cell r="A282" t="str">
            <v>Suffolk</v>
          </cell>
          <cell r="B282">
            <v>533116</v>
          </cell>
          <cell r="C282">
            <v>353555</v>
          </cell>
          <cell r="D282">
            <v>334234</v>
          </cell>
          <cell r="E282">
            <v>19321</v>
          </cell>
          <cell r="F282">
            <v>179561</v>
          </cell>
          <cell r="G282">
            <v>416579</v>
          </cell>
          <cell r="H282">
            <v>341785</v>
          </cell>
          <cell r="I282">
            <v>322927</v>
          </cell>
          <cell r="J282">
            <v>18858</v>
          </cell>
          <cell r="K282">
            <v>74794</v>
          </cell>
        </row>
        <row r="283">
          <cell r="A283" t="str">
            <v>Babergh</v>
          </cell>
          <cell r="B283">
            <v>62013</v>
          </cell>
          <cell r="C283">
            <v>42296</v>
          </cell>
          <cell r="D283">
            <v>40850</v>
          </cell>
          <cell r="E283">
            <v>1446</v>
          </cell>
          <cell r="F283">
            <v>19717</v>
          </cell>
          <cell r="G283">
            <v>50342</v>
          </cell>
          <cell r="H283">
            <v>40825</v>
          </cell>
          <cell r="I283">
            <v>39615</v>
          </cell>
          <cell r="J283">
            <v>1210</v>
          </cell>
          <cell r="K283">
            <v>9517</v>
          </cell>
        </row>
        <row r="284">
          <cell r="A284" t="str">
            <v>Forest Heath</v>
          </cell>
          <cell r="B284">
            <v>49311</v>
          </cell>
          <cell r="C284">
            <v>36350</v>
          </cell>
          <cell r="D284">
            <v>35753</v>
          </cell>
          <cell r="E284">
            <v>597</v>
          </cell>
          <cell r="F284">
            <v>12961</v>
          </cell>
          <cell r="G284">
            <v>39948</v>
          </cell>
          <cell r="H284">
            <v>34655</v>
          </cell>
          <cell r="I284">
            <v>34058</v>
          </cell>
          <cell r="J284">
            <v>597</v>
          </cell>
          <cell r="K284">
            <v>5293</v>
          </cell>
        </row>
        <row r="285">
          <cell r="A285" t="str">
            <v>Ipswich</v>
          </cell>
          <cell r="B285">
            <v>91486</v>
          </cell>
          <cell r="C285">
            <v>61697</v>
          </cell>
          <cell r="D285">
            <v>58224</v>
          </cell>
          <cell r="E285">
            <v>3473</v>
          </cell>
          <cell r="F285">
            <v>29789</v>
          </cell>
          <cell r="G285">
            <v>73301</v>
          </cell>
          <cell r="H285">
            <v>60212</v>
          </cell>
          <cell r="I285">
            <v>56739</v>
          </cell>
          <cell r="J285">
            <v>3473</v>
          </cell>
          <cell r="K285">
            <v>13089</v>
          </cell>
        </row>
        <row r="286">
          <cell r="A286" t="str">
            <v>Mid Suffolk</v>
          </cell>
          <cell r="B286">
            <v>65919</v>
          </cell>
          <cell r="C286">
            <v>44360</v>
          </cell>
          <cell r="D286">
            <v>42426</v>
          </cell>
          <cell r="E286">
            <v>1934</v>
          </cell>
          <cell r="F286">
            <v>21559</v>
          </cell>
          <cell r="G286">
            <v>53022</v>
          </cell>
          <cell r="H286">
            <v>42834</v>
          </cell>
          <cell r="I286">
            <v>40900</v>
          </cell>
          <cell r="J286">
            <v>1934</v>
          </cell>
          <cell r="K286">
            <v>10188</v>
          </cell>
        </row>
        <row r="287">
          <cell r="A287" t="str">
            <v>St. Edmundsbury</v>
          </cell>
          <cell r="B287">
            <v>76991</v>
          </cell>
          <cell r="C287">
            <v>54202</v>
          </cell>
          <cell r="D287">
            <v>51853</v>
          </cell>
          <cell r="E287">
            <v>2349</v>
          </cell>
          <cell r="F287">
            <v>22789</v>
          </cell>
          <cell r="G287">
            <v>62498</v>
          </cell>
          <cell r="H287">
            <v>53132</v>
          </cell>
          <cell r="I287">
            <v>51010</v>
          </cell>
          <cell r="J287">
            <v>2122</v>
          </cell>
          <cell r="K287">
            <v>9366</v>
          </cell>
        </row>
        <row r="288">
          <cell r="A288" t="str">
            <v>Suffolk Coastal</v>
          </cell>
          <cell r="B288">
            <v>100179</v>
          </cell>
          <cell r="C288">
            <v>62080</v>
          </cell>
          <cell r="D288">
            <v>57257</v>
          </cell>
          <cell r="E288">
            <v>4823</v>
          </cell>
          <cell r="F288">
            <v>38099</v>
          </cell>
          <cell r="G288">
            <v>74662</v>
          </cell>
          <cell r="H288">
            <v>59870</v>
          </cell>
          <cell r="I288">
            <v>55047</v>
          </cell>
          <cell r="J288">
            <v>4823</v>
          </cell>
          <cell r="K288">
            <v>14792</v>
          </cell>
        </row>
        <row r="289">
          <cell r="A289" t="str">
            <v>Waveney</v>
          </cell>
          <cell r="B289">
            <v>87217</v>
          </cell>
          <cell r="C289">
            <v>52570</v>
          </cell>
          <cell r="D289">
            <v>47871</v>
          </cell>
          <cell r="E289">
            <v>4699</v>
          </cell>
          <cell r="F289">
            <v>34647</v>
          </cell>
          <cell r="G289">
            <v>62806</v>
          </cell>
          <cell r="H289">
            <v>50257</v>
          </cell>
          <cell r="I289">
            <v>45558</v>
          </cell>
          <cell r="J289">
            <v>4699</v>
          </cell>
          <cell r="K289">
            <v>12549</v>
          </cell>
        </row>
        <row r="291">
          <cell r="A291" t="str">
            <v>LONDON</v>
          </cell>
          <cell r="B291">
            <v>5614290</v>
          </cell>
          <cell r="C291">
            <v>3595969</v>
          </cell>
          <cell r="D291">
            <v>3312754</v>
          </cell>
          <cell r="E291">
            <v>283215</v>
          </cell>
          <cell r="F291">
            <v>2018321</v>
          </cell>
          <cell r="G291">
            <v>4580303</v>
          </cell>
          <cell r="H291">
            <v>3503468</v>
          </cell>
          <cell r="I291">
            <v>3223723</v>
          </cell>
          <cell r="J291">
            <v>279745</v>
          </cell>
          <cell r="K291">
            <v>1076835</v>
          </cell>
        </row>
        <row r="293">
          <cell r="A293" t="str">
            <v>Inner London</v>
          </cell>
        </row>
        <row r="294">
          <cell r="A294" t="str">
            <v>Camden</v>
          </cell>
          <cell r="B294">
            <v>147029</v>
          </cell>
          <cell r="C294">
            <v>91897</v>
          </cell>
          <cell r="D294">
            <v>84625</v>
          </cell>
          <cell r="E294">
            <v>7272</v>
          </cell>
          <cell r="F294">
            <v>55132</v>
          </cell>
          <cell r="G294">
            <v>120254</v>
          </cell>
          <cell r="H294">
            <v>87612</v>
          </cell>
          <cell r="I294">
            <v>81155</v>
          </cell>
          <cell r="J294">
            <v>6457</v>
          </cell>
          <cell r="K294">
            <v>32642</v>
          </cell>
        </row>
        <row r="295">
          <cell r="A295" t="str">
            <v>City of London</v>
          </cell>
          <cell r="B295">
            <v>10500</v>
          </cell>
          <cell r="C295">
            <v>5520</v>
          </cell>
          <cell r="D295">
            <v>4993</v>
          </cell>
          <cell r="E295">
            <v>527</v>
          </cell>
          <cell r="F295">
            <v>4980</v>
          </cell>
          <cell r="G295">
            <v>6174</v>
          </cell>
          <cell r="H295">
            <v>4391</v>
          </cell>
          <cell r="I295">
            <v>3864</v>
          </cell>
          <cell r="J295">
            <v>527</v>
          </cell>
          <cell r="K295">
            <v>1783</v>
          </cell>
        </row>
        <row r="296">
          <cell r="A296" t="str">
            <v xml:space="preserve">Hackney </v>
          </cell>
          <cell r="B296">
            <v>141587</v>
          </cell>
          <cell r="C296">
            <v>82302</v>
          </cell>
          <cell r="D296">
            <v>70152</v>
          </cell>
          <cell r="E296">
            <v>12150</v>
          </cell>
          <cell r="F296">
            <v>59285</v>
          </cell>
          <cell r="G296">
            <v>121218</v>
          </cell>
          <cell r="H296">
            <v>80069</v>
          </cell>
          <cell r="I296">
            <v>68161</v>
          </cell>
          <cell r="J296">
            <v>11908</v>
          </cell>
          <cell r="K296">
            <v>41149</v>
          </cell>
        </row>
        <row r="297">
          <cell r="A297" t="str">
            <v xml:space="preserve">Hammersmith and Fulham </v>
          </cell>
          <cell r="B297">
            <v>126693</v>
          </cell>
          <cell r="C297">
            <v>82996</v>
          </cell>
          <cell r="D297">
            <v>79503</v>
          </cell>
          <cell r="E297">
            <v>3493</v>
          </cell>
          <cell r="F297">
            <v>43697</v>
          </cell>
          <cell r="G297">
            <v>109602</v>
          </cell>
          <cell r="H297">
            <v>81189</v>
          </cell>
          <cell r="I297">
            <v>77696</v>
          </cell>
          <cell r="J297">
            <v>3493</v>
          </cell>
          <cell r="K297">
            <v>28413</v>
          </cell>
        </row>
        <row r="298">
          <cell r="A298" t="str">
            <v>Haringey</v>
          </cell>
          <cell r="B298">
            <v>161367</v>
          </cell>
          <cell r="C298">
            <v>99148</v>
          </cell>
          <cell r="D298">
            <v>87072</v>
          </cell>
          <cell r="E298">
            <v>12076</v>
          </cell>
          <cell r="F298">
            <v>62219</v>
          </cell>
          <cell r="G298">
            <v>141871</v>
          </cell>
          <cell r="H298">
            <v>97993</v>
          </cell>
          <cell r="I298">
            <v>86148</v>
          </cell>
          <cell r="J298">
            <v>11845</v>
          </cell>
          <cell r="K298">
            <v>43878</v>
          </cell>
        </row>
        <row r="299">
          <cell r="A299" t="str">
            <v>Islington</v>
          </cell>
          <cell r="B299">
            <v>139355</v>
          </cell>
          <cell r="C299">
            <v>86224</v>
          </cell>
          <cell r="D299">
            <v>75838</v>
          </cell>
          <cell r="E299">
            <v>10386</v>
          </cell>
          <cell r="F299">
            <v>53131</v>
          </cell>
          <cell r="G299">
            <v>117166</v>
          </cell>
          <cell r="H299">
            <v>84464</v>
          </cell>
          <cell r="I299">
            <v>74078</v>
          </cell>
          <cell r="J299">
            <v>10386</v>
          </cell>
          <cell r="K299">
            <v>32702</v>
          </cell>
        </row>
        <row r="300">
          <cell r="A300" t="str">
            <v>Kensington and Chelsea</v>
          </cell>
          <cell r="B300">
            <v>136002</v>
          </cell>
          <cell r="C300">
            <v>84804</v>
          </cell>
          <cell r="D300">
            <v>76121</v>
          </cell>
          <cell r="E300">
            <v>8683</v>
          </cell>
          <cell r="F300">
            <v>51198</v>
          </cell>
          <cell r="G300">
            <v>113341</v>
          </cell>
          <cell r="H300">
            <v>81550</v>
          </cell>
          <cell r="I300">
            <v>72867</v>
          </cell>
          <cell r="J300">
            <v>8683</v>
          </cell>
          <cell r="K300">
            <v>31791</v>
          </cell>
        </row>
        <row r="301">
          <cell r="A301" t="str">
            <v xml:space="preserve">Lambeth </v>
          </cell>
          <cell r="B301">
            <v>205406</v>
          </cell>
          <cell r="C301">
            <v>140411</v>
          </cell>
          <cell r="D301">
            <v>129697</v>
          </cell>
          <cell r="E301">
            <v>10714</v>
          </cell>
          <cell r="F301">
            <v>64995</v>
          </cell>
          <cell r="G301">
            <v>180857</v>
          </cell>
          <cell r="H301">
            <v>138806</v>
          </cell>
          <cell r="I301">
            <v>128092</v>
          </cell>
          <cell r="J301">
            <v>10714</v>
          </cell>
          <cell r="K301">
            <v>42051</v>
          </cell>
        </row>
        <row r="302">
          <cell r="A302" t="str">
            <v xml:space="preserve">Lewisham </v>
          </cell>
          <cell r="B302">
            <v>188144</v>
          </cell>
          <cell r="C302">
            <v>125710</v>
          </cell>
          <cell r="D302">
            <v>115265</v>
          </cell>
          <cell r="E302">
            <v>10445</v>
          </cell>
          <cell r="F302">
            <v>62434</v>
          </cell>
          <cell r="G302">
            <v>156626</v>
          </cell>
          <cell r="H302">
            <v>123973</v>
          </cell>
          <cell r="I302">
            <v>113528</v>
          </cell>
          <cell r="J302">
            <v>10445</v>
          </cell>
          <cell r="K302">
            <v>32653</v>
          </cell>
        </row>
        <row r="303">
          <cell r="A303" t="str">
            <v xml:space="preserve">Newham </v>
          </cell>
          <cell r="B303">
            <v>173928</v>
          </cell>
          <cell r="C303">
            <v>100053</v>
          </cell>
          <cell r="D303">
            <v>83334</v>
          </cell>
          <cell r="E303">
            <v>16719</v>
          </cell>
          <cell r="F303">
            <v>73875</v>
          </cell>
          <cell r="G303">
            <v>145931</v>
          </cell>
          <cell r="H303">
            <v>97985</v>
          </cell>
          <cell r="I303">
            <v>81491</v>
          </cell>
          <cell r="J303">
            <v>16494</v>
          </cell>
          <cell r="K303">
            <v>47946</v>
          </cell>
        </row>
        <row r="304">
          <cell r="A304" t="str">
            <v>Southwark</v>
          </cell>
          <cell r="B304">
            <v>181291</v>
          </cell>
          <cell r="C304">
            <v>114458</v>
          </cell>
          <cell r="D304">
            <v>99081</v>
          </cell>
          <cell r="E304">
            <v>15377</v>
          </cell>
          <cell r="F304">
            <v>66833</v>
          </cell>
          <cell r="G304">
            <v>151782</v>
          </cell>
          <cell r="H304">
            <v>109935</v>
          </cell>
          <cell r="I304">
            <v>95118</v>
          </cell>
          <cell r="J304">
            <v>14817</v>
          </cell>
          <cell r="K304">
            <v>41847</v>
          </cell>
        </row>
        <row r="305">
          <cell r="A305" t="str">
            <v>Tower Hamlets</v>
          </cell>
          <cell r="B305">
            <v>133496</v>
          </cell>
          <cell r="C305">
            <v>68269</v>
          </cell>
          <cell r="D305">
            <v>58821</v>
          </cell>
          <cell r="E305">
            <v>9448</v>
          </cell>
          <cell r="F305">
            <v>65227</v>
          </cell>
          <cell r="G305">
            <v>112833</v>
          </cell>
          <cell r="H305">
            <v>67360</v>
          </cell>
          <cell r="I305">
            <v>57912</v>
          </cell>
          <cell r="J305">
            <v>9448</v>
          </cell>
          <cell r="K305">
            <v>45473</v>
          </cell>
        </row>
        <row r="306">
          <cell r="A306" t="str">
            <v>Wandsworth</v>
          </cell>
          <cell r="B306">
            <v>220063</v>
          </cell>
          <cell r="C306">
            <v>142045</v>
          </cell>
          <cell r="D306">
            <v>135001</v>
          </cell>
          <cell r="E306">
            <v>7044</v>
          </cell>
          <cell r="F306">
            <v>78018</v>
          </cell>
          <cell r="G306">
            <v>176165</v>
          </cell>
          <cell r="H306">
            <v>136306</v>
          </cell>
          <cell r="I306">
            <v>129262</v>
          </cell>
          <cell r="J306">
            <v>7044</v>
          </cell>
          <cell r="K306">
            <v>39859</v>
          </cell>
        </row>
        <row r="307">
          <cell r="A307" t="str">
            <v>Westminster</v>
          </cell>
          <cell r="B307">
            <v>177764</v>
          </cell>
          <cell r="C307">
            <v>105152</v>
          </cell>
          <cell r="D307">
            <v>93677</v>
          </cell>
          <cell r="E307">
            <v>11475</v>
          </cell>
          <cell r="F307">
            <v>72612</v>
          </cell>
          <cell r="G307">
            <v>142663</v>
          </cell>
          <cell r="H307">
            <v>100493</v>
          </cell>
          <cell r="I307">
            <v>89395</v>
          </cell>
          <cell r="J307">
            <v>11098</v>
          </cell>
          <cell r="K307">
            <v>42170</v>
          </cell>
        </row>
        <row r="309">
          <cell r="A309" t="str">
            <v>Outer London</v>
          </cell>
        </row>
        <row r="310">
          <cell r="A310" t="str">
            <v>Barking and Dagenham</v>
          </cell>
          <cell r="B310">
            <v>115156</v>
          </cell>
          <cell r="C310">
            <v>68223</v>
          </cell>
          <cell r="D310">
            <v>61251</v>
          </cell>
          <cell r="E310">
            <v>6972</v>
          </cell>
          <cell r="F310">
            <v>46933</v>
          </cell>
          <cell r="G310">
            <v>91266</v>
          </cell>
          <cell r="H310">
            <v>67514</v>
          </cell>
          <cell r="I310">
            <v>60542</v>
          </cell>
          <cell r="J310">
            <v>6972</v>
          </cell>
          <cell r="K310">
            <v>23752</v>
          </cell>
        </row>
        <row r="311">
          <cell r="A311" t="str">
            <v>Barnet</v>
          </cell>
          <cell r="B311">
            <v>269298</v>
          </cell>
          <cell r="C311">
            <v>176279</v>
          </cell>
          <cell r="D311">
            <v>166742</v>
          </cell>
          <cell r="E311">
            <v>9537</v>
          </cell>
          <cell r="F311">
            <v>93019</v>
          </cell>
          <cell r="G311">
            <v>212694</v>
          </cell>
          <cell r="H311">
            <v>171008</v>
          </cell>
          <cell r="I311">
            <v>161708</v>
          </cell>
          <cell r="J311">
            <v>9300</v>
          </cell>
          <cell r="K311">
            <v>41686</v>
          </cell>
        </row>
        <row r="312">
          <cell r="A312" t="str">
            <v>Bexley</v>
          </cell>
          <cell r="B312">
            <v>178710</v>
          </cell>
          <cell r="C312">
            <v>111703</v>
          </cell>
          <cell r="D312">
            <v>103838</v>
          </cell>
          <cell r="E312">
            <v>7865</v>
          </cell>
          <cell r="F312">
            <v>67007</v>
          </cell>
          <cell r="G312">
            <v>136698</v>
          </cell>
          <cell r="H312">
            <v>108524</v>
          </cell>
          <cell r="I312">
            <v>100924</v>
          </cell>
          <cell r="J312">
            <v>7600</v>
          </cell>
          <cell r="K312">
            <v>28174</v>
          </cell>
        </row>
        <row r="313">
          <cell r="A313" t="str">
            <v xml:space="preserve">Brent </v>
          </cell>
          <cell r="B313">
            <v>203725</v>
          </cell>
          <cell r="C313">
            <v>133370</v>
          </cell>
          <cell r="D313">
            <v>118485</v>
          </cell>
          <cell r="E313">
            <v>14885</v>
          </cell>
          <cell r="F313">
            <v>70355</v>
          </cell>
          <cell r="G313">
            <v>168395</v>
          </cell>
          <cell r="H313">
            <v>130127</v>
          </cell>
          <cell r="I313">
            <v>115242</v>
          </cell>
          <cell r="J313">
            <v>14885</v>
          </cell>
          <cell r="K313">
            <v>38268</v>
          </cell>
        </row>
        <row r="314">
          <cell r="A314" t="str">
            <v>Bromley</v>
          </cell>
          <cell r="B314">
            <v>237076</v>
          </cell>
          <cell r="C314">
            <v>152440</v>
          </cell>
          <cell r="D314">
            <v>144048</v>
          </cell>
          <cell r="E314">
            <v>8392</v>
          </cell>
          <cell r="F314">
            <v>84636</v>
          </cell>
          <cell r="G314">
            <v>183100</v>
          </cell>
          <cell r="H314">
            <v>148340</v>
          </cell>
          <cell r="I314">
            <v>139948</v>
          </cell>
          <cell r="J314">
            <v>8392</v>
          </cell>
          <cell r="K314">
            <v>34760</v>
          </cell>
        </row>
        <row r="315">
          <cell r="A315" t="str">
            <v>Croydon</v>
          </cell>
          <cell r="B315">
            <v>260449</v>
          </cell>
          <cell r="C315">
            <v>178370</v>
          </cell>
          <cell r="D315">
            <v>168039</v>
          </cell>
          <cell r="E315">
            <v>10331</v>
          </cell>
          <cell r="F315">
            <v>82079</v>
          </cell>
          <cell r="G315">
            <v>214263</v>
          </cell>
          <cell r="H315">
            <v>174111</v>
          </cell>
          <cell r="I315">
            <v>163780</v>
          </cell>
          <cell r="J315">
            <v>10331</v>
          </cell>
          <cell r="K315">
            <v>40152</v>
          </cell>
        </row>
        <row r="316">
          <cell r="A316" t="str">
            <v>Ealing</v>
          </cell>
          <cell r="B316">
            <v>230914</v>
          </cell>
          <cell r="C316">
            <v>139816</v>
          </cell>
          <cell r="D316">
            <v>130840</v>
          </cell>
          <cell r="E316">
            <v>8976</v>
          </cell>
          <cell r="F316">
            <v>91098</v>
          </cell>
          <cell r="G316">
            <v>183482</v>
          </cell>
          <cell r="H316">
            <v>136601</v>
          </cell>
          <cell r="I316">
            <v>127890</v>
          </cell>
          <cell r="J316">
            <v>8711</v>
          </cell>
          <cell r="K316">
            <v>46881</v>
          </cell>
        </row>
        <row r="317">
          <cell r="A317" t="str">
            <v>Enfield</v>
          </cell>
          <cell r="B317">
            <v>208008</v>
          </cell>
          <cell r="C317">
            <v>133282</v>
          </cell>
          <cell r="D317">
            <v>123694</v>
          </cell>
          <cell r="E317">
            <v>9588</v>
          </cell>
          <cell r="F317">
            <v>74726</v>
          </cell>
          <cell r="G317">
            <v>164078</v>
          </cell>
          <cell r="H317">
            <v>130084</v>
          </cell>
          <cell r="I317">
            <v>120496</v>
          </cell>
          <cell r="J317">
            <v>9588</v>
          </cell>
          <cell r="K317">
            <v>33994</v>
          </cell>
        </row>
        <row r="318">
          <cell r="A318" t="str">
            <v>Greenwich</v>
          </cell>
          <cell r="B318">
            <v>159926</v>
          </cell>
          <cell r="C318">
            <v>103963</v>
          </cell>
          <cell r="D318">
            <v>92899</v>
          </cell>
          <cell r="E318">
            <v>11064</v>
          </cell>
          <cell r="F318">
            <v>55963</v>
          </cell>
          <cell r="G318">
            <v>133805</v>
          </cell>
          <cell r="H318">
            <v>102810</v>
          </cell>
          <cell r="I318">
            <v>91746</v>
          </cell>
          <cell r="J318">
            <v>11064</v>
          </cell>
          <cell r="K318">
            <v>30995</v>
          </cell>
        </row>
        <row r="319">
          <cell r="A319" t="str">
            <v>Harrow</v>
          </cell>
          <cell r="B319">
            <v>166200</v>
          </cell>
          <cell r="C319">
            <v>112186</v>
          </cell>
          <cell r="D319">
            <v>106197</v>
          </cell>
          <cell r="E319">
            <v>5989</v>
          </cell>
          <cell r="F319">
            <v>54014</v>
          </cell>
          <cell r="G319">
            <v>132577</v>
          </cell>
          <cell r="H319">
            <v>107856</v>
          </cell>
          <cell r="I319">
            <v>101867</v>
          </cell>
          <cell r="J319">
            <v>5989</v>
          </cell>
          <cell r="K319">
            <v>24721</v>
          </cell>
        </row>
        <row r="320">
          <cell r="A320" t="str">
            <v>Havering</v>
          </cell>
          <cell r="B320">
            <v>184835</v>
          </cell>
          <cell r="C320">
            <v>129475</v>
          </cell>
          <cell r="D320">
            <v>124121</v>
          </cell>
          <cell r="E320">
            <v>5354</v>
          </cell>
          <cell r="F320">
            <v>55360</v>
          </cell>
          <cell r="G320">
            <v>150240</v>
          </cell>
          <cell r="H320">
            <v>127805</v>
          </cell>
          <cell r="I320">
            <v>122451</v>
          </cell>
          <cell r="J320">
            <v>5354</v>
          </cell>
          <cell r="K320">
            <v>22435</v>
          </cell>
        </row>
        <row r="321">
          <cell r="A321" t="str">
            <v>Hillingdon</v>
          </cell>
          <cell r="B321">
            <v>199539</v>
          </cell>
          <cell r="C321">
            <v>132092</v>
          </cell>
          <cell r="D321">
            <v>127572</v>
          </cell>
          <cell r="E321">
            <v>4520</v>
          </cell>
          <cell r="F321">
            <v>67447</v>
          </cell>
          <cell r="G321">
            <v>156802</v>
          </cell>
          <cell r="H321">
            <v>128125</v>
          </cell>
          <cell r="I321">
            <v>123605</v>
          </cell>
          <cell r="J321">
            <v>4520</v>
          </cell>
          <cell r="K321">
            <v>28677</v>
          </cell>
        </row>
        <row r="322">
          <cell r="A322" t="str">
            <v>Hounslow</v>
          </cell>
          <cell r="B322">
            <v>169443</v>
          </cell>
          <cell r="C322">
            <v>107314</v>
          </cell>
          <cell r="D322">
            <v>102694</v>
          </cell>
          <cell r="E322">
            <v>4620</v>
          </cell>
          <cell r="F322">
            <v>62129</v>
          </cell>
          <cell r="G322">
            <v>134174</v>
          </cell>
          <cell r="H322">
            <v>105739</v>
          </cell>
          <cell r="I322">
            <v>101119</v>
          </cell>
          <cell r="J322">
            <v>4620</v>
          </cell>
          <cell r="K322">
            <v>28435</v>
          </cell>
        </row>
        <row r="323">
          <cell r="A323" t="str">
            <v>Kingston upon Thames</v>
          </cell>
          <cell r="B323">
            <v>111963</v>
          </cell>
          <cell r="C323">
            <v>76346</v>
          </cell>
          <cell r="D323">
            <v>72445</v>
          </cell>
          <cell r="E323">
            <v>3901</v>
          </cell>
          <cell r="F323">
            <v>35617</v>
          </cell>
          <cell r="G323">
            <v>93596</v>
          </cell>
          <cell r="H323">
            <v>74745</v>
          </cell>
          <cell r="I323">
            <v>70844</v>
          </cell>
          <cell r="J323">
            <v>3901</v>
          </cell>
          <cell r="K323">
            <v>18851</v>
          </cell>
        </row>
        <row r="324">
          <cell r="A324" t="str">
            <v>Merton</v>
          </cell>
          <cell r="B324">
            <v>146971</v>
          </cell>
          <cell r="C324">
            <v>103353</v>
          </cell>
          <cell r="D324">
            <v>96013</v>
          </cell>
          <cell r="E324">
            <v>7340</v>
          </cell>
          <cell r="F324">
            <v>43618</v>
          </cell>
          <cell r="G324">
            <v>118294</v>
          </cell>
          <cell r="H324">
            <v>100693</v>
          </cell>
          <cell r="I324">
            <v>93353</v>
          </cell>
          <cell r="J324">
            <v>7340</v>
          </cell>
          <cell r="K324">
            <v>17601</v>
          </cell>
        </row>
        <row r="325">
          <cell r="A325" t="str">
            <v>Redbridge</v>
          </cell>
          <cell r="B325">
            <v>176140</v>
          </cell>
          <cell r="C325">
            <v>112581</v>
          </cell>
          <cell r="D325">
            <v>102897</v>
          </cell>
          <cell r="E325">
            <v>9684</v>
          </cell>
          <cell r="F325">
            <v>63559</v>
          </cell>
          <cell r="G325">
            <v>142581</v>
          </cell>
          <cell r="H325">
            <v>109497</v>
          </cell>
          <cell r="I325">
            <v>99813</v>
          </cell>
          <cell r="J325">
            <v>9684</v>
          </cell>
          <cell r="K325">
            <v>33084</v>
          </cell>
        </row>
        <row r="326">
          <cell r="A326" t="str">
            <v>Richmond upon Thames</v>
          </cell>
          <cell r="B326">
            <v>147830</v>
          </cell>
          <cell r="C326">
            <v>95331</v>
          </cell>
          <cell r="D326">
            <v>90984</v>
          </cell>
          <cell r="E326">
            <v>4347</v>
          </cell>
          <cell r="F326">
            <v>52499</v>
          </cell>
          <cell r="G326">
            <v>116643</v>
          </cell>
          <cell r="H326">
            <v>90714</v>
          </cell>
          <cell r="I326">
            <v>86620</v>
          </cell>
          <cell r="J326">
            <v>4094</v>
          </cell>
          <cell r="K326">
            <v>25929</v>
          </cell>
        </row>
        <row r="327">
          <cell r="A327" t="str">
            <v>Sutton</v>
          </cell>
          <cell r="B327">
            <v>138937</v>
          </cell>
          <cell r="C327">
            <v>100032</v>
          </cell>
          <cell r="D327">
            <v>95356</v>
          </cell>
          <cell r="E327">
            <v>4676</v>
          </cell>
          <cell r="F327">
            <v>38905</v>
          </cell>
          <cell r="G327">
            <v>112646</v>
          </cell>
          <cell r="H327">
            <v>97716</v>
          </cell>
          <cell r="I327">
            <v>93040</v>
          </cell>
          <cell r="J327">
            <v>4676</v>
          </cell>
          <cell r="K327">
            <v>14930</v>
          </cell>
        </row>
        <row r="328">
          <cell r="A328" t="str">
            <v>Waltham Forest</v>
          </cell>
          <cell r="B328">
            <v>166545</v>
          </cell>
          <cell r="C328">
            <v>100824</v>
          </cell>
          <cell r="D328">
            <v>91459</v>
          </cell>
          <cell r="E328">
            <v>9365</v>
          </cell>
          <cell r="F328">
            <v>65721</v>
          </cell>
          <cell r="G328">
            <v>138486</v>
          </cell>
          <cell r="H328">
            <v>99333</v>
          </cell>
          <cell r="I328">
            <v>89968</v>
          </cell>
          <cell r="J328">
            <v>9365</v>
          </cell>
          <cell r="K328">
            <v>39153</v>
          </cell>
        </row>
        <row r="330">
          <cell r="A330" t="str">
            <v>SOUTH EAST</v>
          </cell>
          <cell r="B330">
            <v>6264361</v>
          </cell>
          <cell r="C330">
            <v>4157717</v>
          </cell>
          <cell r="D330">
            <v>3981259</v>
          </cell>
          <cell r="E330">
            <v>176458</v>
          </cell>
          <cell r="F330">
            <v>2106644</v>
          </cell>
          <cell r="G330">
            <v>4856006</v>
          </cell>
          <cell r="H330">
            <v>4017229</v>
          </cell>
          <cell r="I330">
            <v>3843185</v>
          </cell>
          <cell r="J330">
            <v>174044</v>
          </cell>
          <cell r="K330">
            <v>838777</v>
          </cell>
        </row>
        <row r="332">
          <cell r="A332" t="str">
            <v>Bracknell Forest UA</v>
          </cell>
          <cell r="B332">
            <v>85305</v>
          </cell>
          <cell r="C332">
            <v>64326</v>
          </cell>
          <cell r="D332">
            <v>62142</v>
          </cell>
          <cell r="E332">
            <v>2184</v>
          </cell>
          <cell r="F332">
            <v>20979</v>
          </cell>
          <cell r="G332">
            <v>71930</v>
          </cell>
          <cell r="H332">
            <v>62520</v>
          </cell>
          <cell r="I332">
            <v>60336</v>
          </cell>
          <cell r="J332">
            <v>2184</v>
          </cell>
          <cell r="K332">
            <v>9410</v>
          </cell>
        </row>
        <row r="333">
          <cell r="A333" t="str">
            <v>Brighton and Hove UA</v>
          </cell>
          <cell r="B333">
            <v>202494</v>
          </cell>
          <cell r="C333">
            <v>129015</v>
          </cell>
          <cell r="D333">
            <v>121889</v>
          </cell>
          <cell r="E333">
            <v>7126</v>
          </cell>
          <cell r="F333">
            <v>73479</v>
          </cell>
          <cell r="G333">
            <v>157206</v>
          </cell>
          <cell r="H333">
            <v>125803</v>
          </cell>
          <cell r="I333">
            <v>118677</v>
          </cell>
          <cell r="J333">
            <v>7126</v>
          </cell>
          <cell r="K333">
            <v>31403</v>
          </cell>
        </row>
        <row r="334">
          <cell r="A334" t="str">
            <v>Isle of Wight UA</v>
          </cell>
          <cell r="B334">
            <v>99535</v>
          </cell>
          <cell r="C334">
            <v>55274</v>
          </cell>
          <cell r="D334">
            <v>52305</v>
          </cell>
          <cell r="E334">
            <v>2969</v>
          </cell>
          <cell r="F334">
            <v>44261</v>
          </cell>
          <cell r="G334">
            <v>68067</v>
          </cell>
          <cell r="H334">
            <v>52553</v>
          </cell>
          <cell r="I334">
            <v>49584</v>
          </cell>
          <cell r="J334">
            <v>2969</v>
          </cell>
          <cell r="K334">
            <v>15514</v>
          </cell>
        </row>
        <row r="335">
          <cell r="A335" t="str">
            <v>Medway UA</v>
          </cell>
          <cell r="B335">
            <v>181265</v>
          </cell>
          <cell r="C335">
            <v>125395</v>
          </cell>
          <cell r="D335">
            <v>116815</v>
          </cell>
          <cell r="E335">
            <v>8580</v>
          </cell>
          <cell r="F335">
            <v>55870</v>
          </cell>
          <cell r="G335">
            <v>149096</v>
          </cell>
          <cell r="H335">
            <v>122016</v>
          </cell>
          <cell r="I335">
            <v>113436</v>
          </cell>
          <cell r="J335">
            <v>8580</v>
          </cell>
          <cell r="K335">
            <v>27080</v>
          </cell>
        </row>
        <row r="336">
          <cell r="A336" t="str">
            <v>Milton Keynes UA</v>
          </cell>
          <cell r="B336">
            <v>151368</v>
          </cell>
          <cell r="C336">
            <v>107522</v>
          </cell>
          <cell r="D336">
            <v>99858</v>
          </cell>
          <cell r="E336">
            <v>7664</v>
          </cell>
          <cell r="F336">
            <v>43846</v>
          </cell>
          <cell r="G336">
            <v>127374</v>
          </cell>
          <cell r="H336">
            <v>105000</v>
          </cell>
          <cell r="I336">
            <v>97773</v>
          </cell>
          <cell r="J336">
            <v>7227</v>
          </cell>
          <cell r="K336">
            <v>22374</v>
          </cell>
        </row>
        <row r="337">
          <cell r="A337" t="str">
            <v>Portsmouth UA</v>
          </cell>
          <cell r="B337">
            <v>145211</v>
          </cell>
          <cell r="C337">
            <v>91527</v>
          </cell>
          <cell r="D337">
            <v>84764</v>
          </cell>
          <cell r="E337">
            <v>6763</v>
          </cell>
          <cell r="F337">
            <v>53684</v>
          </cell>
          <cell r="G337">
            <v>112468</v>
          </cell>
          <cell r="H337">
            <v>89085</v>
          </cell>
          <cell r="I337">
            <v>82322</v>
          </cell>
          <cell r="J337">
            <v>6763</v>
          </cell>
          <cell r="K337">
            <v>23383</v>
          </cell>
        </row>
        <row r="338">
          <cell r="A338" t="str">
            <v>Reading UA</v>
          </cell>
          <cell r="B338">
            <v>117546</v>
          </cell>
          <cell r="C338">
            <v>80620</v>
          </cell>
          <cell r="D338">
            <v>77530</v>
          </cell>
          <cell r="E338">
            <v>3090</v>
          </cell>
          <cell r="F338">
            <v>36926</v>
          </cell>
          <cell r="G338">
            <v>96940</v>
          </cell>
          <cell r="H338">
            <v>78656</v>
          </cell>
          <cell r="I338">
            <v>75566</v>
          </cell>
          <cell r="J338">
            <v>3090</v>
          </cell>
          <cell r="K338">
            <v>18284</v>
          </cell>
        </row>
        <row r="339">
          <cell r="A339" t="str">
            <v>Slough UA</v>
          </cell>
          <cell r="B339">
            <v>84322</v>
          </cell>
          <cell r="C339">
            <v>50772</v>
          </cell>
          <cell r="D339">
            <v>48512</v>
          </cell>
          <cell r="E339">
            <v>2260</v>
          </cell>
          <cell r="F339">
            <v>33550</v>
          </cell>
          <cell r="G339">
            <v>64328</v>
          </cell>
          <cell r="H339">
            <v>49643</v>
          </cell>
          <cell r="I339">
            <v>47383</v>
          </cell>
          <cell r="J339">
            <v>2260</v>
          </cell>
          <cell r="K339">
            <v>14685</v>
          </cell>
        </row>
        <row r="340">
          <cell r="A340" t="str">
            <v>Southampton UA</v>
          </cell>
          <cell r="B340">
            <v>175243</v>
          </cell>
          <cell r="C340">
            <v>109687</v>
          </cell>
          <cell r="D340">
            <v>100232</v>
          </cell>
          <cell r="E340">
            <v>9455</v>
          </cell>
          <cell r="F340">
            <v>65556</v>
          </cell>
          <cell r="G340">
            <v>137458</v>
          </cell>
          <cell r="H340">
            <v>106745</v>
          </cell>
          <cell r="I340">
            <v>97290</v>
          </cell>
          <cell r="J340">
            <v>9455</v>
          </cell>
          <cell r="K340">
            <v>30713</v>
          </cell>
        </row>
        <row r="341">
          <cell r="A341" t="str">
            <v>West Berkshire UA</v>
          </cell>
          <cell r="B341">
            <v>112544</v>
          </cell>
          <cell r="C341">
            <v>81006</v>
          </cell>
          <cell r="D341">
            <v>79489</v>
          </cell>
          <cell r="E341">
            <v>1517</v>
          </cell>
          <cell r="F341">
            <v>31538</v>
          </cell>
          <cell r="G341">
            <v>89223</v>
          </cell>
          <cell r="H341">
            <v>77396</v>
          </cell>
          <cell r="I341">
            <v>75879</v>
          </cell>
          <cell r="J341">
            <v>1517</v>
          </cell>
          <cell r="K341">
            <v>11827</v>
          </cell>
        </row>
        <row r="342">
          <cell r="A342" t="str">
            <v>Windsor and Maidenhead UA</v>
          </cell>
          <cell r="B342">
            <v>111517</v>
          </cell>
          <cell r="C342">
            <v>77081</v>
          </cell>
          <cell r="D342">
            <v>76172</v>
          </cell>
          <cell r="E342">
            <v>909</v>
          </cell>
          <cell r="F342">
            <v>34436</v>
          </cell>
          <cell r="G342">
            <v>86436</v>
          </cell>
          <cell r="H342">
            <v>74378</v>
          </cell>
          <cell r="I342">
            <v>73469</v>
          </cell>
          <cell r="J342">
            <v>909</v>
          </cell>
          <cell r="K342">
            <v>12058</v>
          </cell>
        </row>
        <row r="343">
          <cell r="A343" t="str">
            <v>Wokingham UA</v>
          </cell>
          <cell r="B343">
            <v>119839</v>
          </cell>
          <cell r="C343">
            <v>87342</v>
          </cell>
          <cell r="D343">
            <v>85725</v>
          </cell>
          <cell r="E343">
            <v>1617</v>
          </cell>
          <cell r="F343">
            <v>32497</v>
          </cell>
          <cell r="G343">
            <v>97663</v>
          </cell>
          <cell r="H343">
            <v>84630</v>
          </cell>
          <cell r="I343">
            <v>83013</v>
          </cell>
          <cell r="J343">
            <v>1617</v>
          </cell>
          <cell r="K343">
            <v>13033</v>
          </cell>
        </row>
        <row r="345">
          <cell r="A345" t="str">
            <v>Buckinghamshire</v>
          </cell>
          <cell r="B345">
            <v>372674</v>
          </cell>
          <cell r="C345">
            <v>260881</v>
          </cell>
          <cell r="D345">
            <v>249459</v>
          </cell>
          <cell r="E345">
            <v>11422</v>
          </cell>
          <cell r="F345">
            <v>111793</v>
          </cell>
          <cell r="G345">
            <v>299824</v>
          </cell>
          <cell r="H345">
            <v>253111</v>
          </cell>
          <cell r="I345">
            <v>241689</v>
          </cell>
          <cell r="J345">
            <v>11422</v>
          </cell>
          <cell r="K345">
            <v>46713</v>
          </cell>
        </row>
        <row r="346">
          <cell r="A346" t="str">
            <v>Aylesbury Vale</v>
          </cell>
          <cell r="B346">
            <v>122410</v>
          </cell>
          <cell r="C346">
            <v>88696</v>
          </cell>
          <cell r="D346">
            <v>84583</v>
          </cell>
          <cell r="E346">
            <v>4113</v>
          </cell>
          <cell r="F346">
            <v>33714</v>
          </cell>
          <cell r="G346">
            <v>99509</v>
          </cell>
          <cell r="H346">
            <v>86530</v>
          </cell>
          <cell r="I346">
            <v>82417</v>
          </cell>
          <cell r="J346">
            <v>4113</v>
          </cell>
          <cell r="K346">
            <v>12979</v>
          </cell>
        </row>
        <row r="347">
          <cell r="A347" t="str">
            <v>Chiltern</v>
          </cell>
          <cell r="B347">
            <v>76611</v>
          </cell>
          <cell r="C347">
            <v>51189</v>
          </cell>
          <cell r="D347">
            <v>49596</v>
          </cell>
          <cell r="E347">
            <v>1593</v>
          </cell>
          <cell r="F347">
            <v>25422</v>
          </cell>
          <cell r="G347">
            <v>57349</v>
          </cell>
          <cell r="H347">
            <v>48355</v>
          </cell>
          <cell r="I347">
            <v>46762</v>
          </cell>
          <cell r="J347">
            <v>1593</v>
          </cell>
          <cell r="K347">
            <v>8994</v>
          </cell>
        </row>
        <row r="348">
          <cell r="A348" t="str">
            <v>South Bucks</v>
          </cell>
          <cell r="B348">
            <v>49007</v>
          </cell>
          <cell r="C348">
            <v>32966</v>
          </cell>
          <cell r="D348">
            <v>32164</v>
          </cell>
          <cell r="E348">
            <v>802</v>
          </cell>
          <cell r="F348">
            <v>16041</v>
          </cell>
          <cell r="G348">
            <v>39129</v>
          </cell>
          <cell r="H348">
            <v>31440</v>
          </cell>
          <cell r="I348">
            <v>30638</v>
          </cell>
          <cell r="J348">
            <v>802</v>
          </cell>
          <cell r="K348">
            <v>7689</v>
          </cell>
        </row>
        <row r="349">
          <cell r="A349" t="str">
            <v>Wycombe</v>
          </cell>
          <cell r="B349">
            <v>124646</v>
          </cell>
          <cell r="C349">
            <v>88030</v>
          </cell>
          <cell r="D349">
            <v>83116</v>
          </cell>
          <cell r="E349">
            <v>4914</v>
          </cell>
          <cell r="F349">
            <v>36616</v>
          </cell>
          <cell r="G349">
            <v>103837</v>
          </cell>
          <cell r="H349">
            <v>86786</v>
          </cell>
          <cell r="I349">
            <v>81872</v>
          </cell>
          <cell r="J349">
            <v>4914</v>
          </cell>
          <cell r="K349">
            <v>17051</v>
          </cell>
        </row>
        <row r="351">
          <cell r="A351" t="str">
            <v>East Sussex</v>
          </cell>
          <cell r="B351">
            <v>387796</v>
          </cell>
          <cell r="C351">
            <v>223935</v>
          </cell>
          <cell r="D351">
            <v>211643</v>
          </cell>
          <cell r="E351">
            <v>12292</v>
          </cell>
          <cell r="F351">
            <v>163861</v>
          </cell>
          <cell r="G351">
            <v>266182</v>
          </cell>
          <cell r="H351">
            <v>215735</v>
          </cell>
          <cell r="I351">
            <v>203934</v>
          </cell>
          <cell r="J351">
            <v>11801</v>
          </cell>
          <cell r="K351">
            <v>50447</v>
          </cell>
        </row>
        <row r="352">
          <cell r="A352" t="str">
            <v>Eastbourne</v>
          </cell>
          <cell r="B352">
            <v>67968</v>
          </cell>
          <cell r="C352">
            <v>42502</v>
          </cell>
          <cell r="D352">
            <v>40809</v>
          </cell>
          <cell r="E352">
            <v>1693</v>
          </cell>
          <cell r="F352">
            <v>25466</v>
          </cell>
          <cell r="G352">
            <v>51377</v>
          </cell>
          <cell r="H352">
            <v>41711</v>
          </cell>
          <cell r="I352">
            <v>40018</v>
          </cell>
          <cell r="J352">
            <v>1693</v>
          </cell>
          <cell r="K352">
            <v>9666</v>
          </cell>
        </row>
        <row r="353">
          <cell r="A353" t="str">
            <v>Hastings</v>
          </cell>
          <cell r="B353">
            <v>61879</v>
          </cell>
          <cell r="C353">
            <v>36378</v>
          </cell>
          <cell r="D353">
            <v>33107</v>
          </cell>
          <cell r="E353">
            <v>3271</v>
          </cell>
          <cell r="F353">
            <v>25501</v>
          </cell>
          <cell r="G353">
            <v>44032</v>
          </cell>
          <cell r="H353">
            <v>35030</v>
          </cell>
          <cell r="I353">
            <v>32010</v>
          </cell>
          <cell r="J353">
            <v>3020</v>
          </cell>
          <cell r="K353">
            <v>9002</v>
          </cell>
        </row>
        <row r="354">
          <cell r="A354" t="str">
            <v>Lewes</v>
          </cell>
          <cell r="B354">
            <v>69159</v>
          </cell>
          <cell r="C354">
            <v>39496</v>
          </cell>
          <cell r="D354">
            <v>37092</v>
          </cell>
          <cell r="E354">
            <v>2404</v>
          </cell>
          <cell r="F354">
            <v>29663</v>
          </cell>
          <cell r="G354">
            <v>48361</v>
          </cell>
          <cell r="H354">
            <v>38316</v>
          </cell>
          <cell r="I354">
            <v>36152</v>
          </cell>
          <cell r="J354">
            <v>2164</v>
          </cell>
          <cell r="K354">
            <v>10045</v>
          </cell>
        </row>
        <row r="355">
          <cell r="A355" t="str">
            <v>Rother</v>
          </cell>
          <cell r="B355">
            <v>72998</v>
          </cell>
          <cell r="C355">
            <v>36429</v>
          </cell>
          <cell r="D355">
            <v>34217</v>
          </cell>
          <cell r="E355">
            <v>2212</v>
          </cell>
          <cell r="F355">
            <v>36569</v>
          </cell>
          <cell r="G355">
            <v>46486</v>
          </cell>
          <cell r="H355">
            <v>35084</v>
          </cell>
          <cell r="I355">
            <v>32872</v>
          </cell>
          <cell r="J355">
            <v>2212</v>
          </cell>
          <cell r="K355">
            <v>11402</v>
          </cell>
        </row>
        <row r="356">
          <cell r="A356" t="str">
            <v>Wealden</v>
          </cell>
          <cell r="B356">
            <v>115792</v>
          </cell>
          <cell r="C356">
            <v>69130</v>
          </cell>
          <cell r="D356">
            <v>66418</v>
          </cell>
          <cell r="E356">
            <v>2712</v>
          </cell>
          <cell r="F356">
            <v>46662</v>
          </cell>
          <cell r="G356">
            <v>75926</v>
          </cell>
          <cell r="H356">
            <v>65594</v>
          </cell>
          <cell r="I356">
            <v>62882</v>
          </cell>
          <cell r="J356">
            <v>2712</v>
          </cell>
          <cell r="K356">
            <v>10332</v>
          </cell>
        </row>
        <row r="358">
          <cell r="A358" t="str">
            <v>Hampshire</v>
          </cell>
          <cell r="B358">
            <v>976761</v>
          </cell>
          <cell r="C358">
            <v>663858</v>
          </cell>
          <cell r="D358">
            <v>640445</v>
          </cell>
          <cell r="E358">
            <v>23413</v>
          </cell>
          <cell r="F358">
            <v>312903</v>
          </cell>
          <cell r="G358">
            <v>772248</v>
          </cell>
          <cell r="H358">
            <v>643531</v>
          </cell>
          <cell r="I358">
            <v>620560</v>
          </cell>
          <cell r="J358">
            <v>22971</v>
          </cell>
          <cell r="K358">
            <v>128717</v>
          </cell>
        </row>
        <row r="359">
          <cell r="A359" t="str">
            <v>Basingstoke and Deane</v>
          </cell>
          <cell r="B359">
            <v>119686</v>
          </cell>
          <cell r="C359">
            <v>86800</v>
          </cell>
          <cell r="D359">
            <v>83761</v>
          </cell>
          <cell r="E359">
            <v>3039</v>
          </cell>
          <cell r="F359">
            <v>32886</v>
          </cell>
          <cell r="G359">
            <v>101349</v>
          </cell>
          <cell r="H359">
            <v>84474</v>
          </cell>
          <cell r="I359">
            <v>81658</v>
          </cell>
          <cell r="J359">
            <v>2816</v>
          </cell>
          <cell r="K359">
            <v>16875</v>
          </cell>
        </row>
        <row r="360">
          <cell r="A360" t="str">
            <v>East Hampshire</v>
          </cell>
          <cell r="B360">
            <v>86905</v>
          </cell>
          <cell r="C360">
            <v>60296</v>
          </cell>
          <cell r="D360">
            <v>58409</v>
          </cell>
          <cell r="E360">
            <v>1887</v>
          </cell>
          <cell r="F360">
            <v>26609</v>
          </cell>
          <cell r="G360">
            <v>68157</v>
          </cell>
          <cell r="H360">
            <v>58254</v>
          </cell>
          <cell r="I360">
            <v>56586</v>
          </cell>
          <cell r="J360">
            <v>1668</v>
          </cell>
          <cell r="K360">
            <v>9903</v>
          </cell>
        </row>
        <row r="361">
          <cell r="A361" t="str">
            <v>Eastleigh</v>
          </cell>
          <cell r="B361">
            <v>85910</v>
          </cell>
          <cell r="C361">
            <v>63794</v>
          </cell>
          <cell r="D361">
            <v>61802</v>
          </cell>
          <cell r="E361">
            <v>1992</v>
          </cell>
          <cell r="F361">
            <v>22116</v>
          </cell>
          <cell r="G361">
            <v>71471</v>
          </cell>
          <cell r="H361">
            <v>61762</v>
          </cell>
          <cell r="I361">
            <v>59770</v>
          </cell>
          <cell r="J361">
            <v>1992</v>
          </cell>
          <cell r="K361">
            <v>9709</v>
          </cell>
        </row>
        <row r="362">
          <cell r="A362" t="str">
            <v>Fareham</v>
          </cell>
          <cell r="B362">
            <v>86139</v>
          </cell>
          <cell r="C362">
            <v>57900</v>
          </cell>
          <cell r="D362">
            <v>56406</v>
          </cell>
          <cell r="E362">
            <v>1494</v>
          </cell>
          <cell r="F362">
            <v>28239</v>
          </cell>
          <cell r="G362">
            <v>65415</v>
          </cell>
          <cell r="H362">
            <v>56413</v>
          </cell>
          <cell r="I362">
            <v>54919</v>
          </cell>
          <cell r="J362">
            <v>1494</v>
          </cell>
          <cell r="K362">
            <v>9002</v>
          </cell>
        </row>
        <row r="363">
          <cell r="A363" t="str">
            <v>Gosport</v>
          </cell>
          <cell r="B363">
            <v>59766</v>
          </cell>
          <cell r="C363">
            <v>39460</v>
          </cell>
          <cell r="D363">
            <v>38126</v>
          </cell>
          <cell r="E363">
            <v>1334</v>
          </cell>
          <cell r="F363">
            <v>20306</v>
          </cell>
          <cell r="G363">
            <v>47339</v>
          </cell>
          <cell r="H363">
            <v>39244</v>
          </cell>
          <cell r="I363">
            <v>37910</v>
          </cell>
          <cell r="J363">
            <v>1334</v>
          </cell>
          <cell r="K363">
            <v>8095</v>
          </cell>
        </row>
        <row r="364">
          <cell r="A364" t="str">
            <v>Hart</v>
          </cell>
          <cell r="B364">
            <v>65710</v>
          </cell>
          <cell r="C364">
            <v>51290</v>
          </cell>
          <cell r="D364">
            <v>48788</v>
          </cell>
          <cell r="E364">
            <v>2502</v>
          </cell>
          <cell r="F364">
            <v>14420</v>
          </cell>
          <cell r="G364">
            <v>57302</v>
          </cell>
          <cell r="H364">
            <v>50342</v>
          </cell>
          <cell r="I364">
            <v>47840</v>
          </cell>
          <cell r="J364">
            <v>2502</v>
          </cell>
          <cell r="K364">
            <v>6960</v>
          </cell>
        </row>
        <row r="365">
          <cell r="A365" t="str">
            <v>Havant</v>
          </cell>
          <cell r="B365">
            <v>94484</v>
          </cell>
          <cell r="C365">
            <v>57487</v>
          </cell>
          <cell r="D365">
            <v>53630</v>
          </cell>
          <cell r="E365">
            <v>3857</v>
          </cell>
          <cell r="F365">
            <v>36997</v>
          </cell>
          <cell r="G365">
            <v>70318</v>
          </cell>
          <cell r="H365">
            <v>55709</v>
          </cell>
          <cell r="I365">
            <v>51852</v>
          </cell>
          <cell r="J365">
            <v>3857</v>
          </cell>
          <cell r="K365">
            <v>14609</v>
          </cell>
        </row>
        <row r="366">
          <cell r="A366" t="str">
            <v>New Forest</v>
          </cell>
          <cell r="B366">
            <v>136437</v>
          </cell>
          <cell r="C366">
            <v>78451</v>
          </cell>
          <cell r="D366">
            <v>76964</v>
          </cell>
          <cell r="E366">
            <v>1487</v>
          </cell>
          <cell r="F366">
            <v>57986</v>
          </cell>
          <cell r="G366">
            <v>97062</v>
          </cell>
          <cell r="H366">
            <v>75855</v>
          </cell>
          <cell r="I366">
            <v>74368</v>
          </cell>
          <cell r="J366">
            <v>1487</v>
          </cell>
          <cell r="K366">
            <v>21207</v>
          </cell>
        </row>
        <row r="367">
          <cell r="A367" t="str">
            <v>Rushmoor</v>
          </cell>
          <cell r="B367">
            <v>68651</v>
          </cell>
          <cell r="C367">
            <v>47761</v>
          </cell>
          <cell r="D367">
            <v>46039</v>
          </cell>
          <cell r="E367">
            <v>1722</v>
          </cell>
          <cell r="F367">
            <v>20890</v>
          </cell>
          <cell r="G367">
            <v>57067</v>
          </cell>
          <cell r="H367">
            <v>47516</v>
          </cell>
          <cell r="I367">
            <v>45794</v>
          </cell>
          <cell r="J367">
            <v>1722</v>
          </cell>
          <cell r="K367">
            <v>9551</v>
          </cell>
        </row>
        <row r="368">
          <cell r="A368" t="str">
            <v>Test Valley</v>
          </cell>
          <cell r="B368">
            <v>86650</v>
          </cell>
          <cell r="C368">
            <v>63821</v>
          </cell>
          <cell r="D368">
            <v>61368</v>
          </cell>
          <cell r="E368">
            <v>2453</v>
          </cell>
          <cell r="F368">
            <v>22829</v>
          </cell>
          <cell r="G368">
            <v>69547</v>
          </cell>
          <cell r="H368">
            <v>61346</v>
          </cell>
          <cell r="I368">
            <v>58893</v>
          </cell>
          <cell r="J368">
            <v>2453</v>
          </cell>
          <cell r="K368">
            <v>8201</v>
          </cell>
        </row>
        <row r="369">
          <cell r="A369" t="str">
            <v>Winchester</v>
          </cell>
          <cell r="B369">
            <v>86423</v>
          </cell>
          <cell r="C369">
            <v>56798</v>
          </cell>
          <cell r="D369">
            <v>55152</v>
          </cell>
          <cell r="E369">
            <v>1646</v>
          </cell>
          <cell r="F369">
            <v>29625</v>
          </cell>
          <cell r="G369">
            <v>67221</v>
          </cell>
          <cell r="H369">
            <v>52616</v>
          </cell>
          <cell r="I369">
            <v>50970</v>
          </cell>
          <cell r="J369">
            <v>1646</v>
          </cell>
          <cell r="K369">
            <v>14605</v>
          </cell>
        </row>
        <row r="371">
          <cell r="A371" t="str">
            <v>Kent</v>
          </cell>
          <cell r="B371">
            <v>1032843</v>
          </cell>
          <cell r="C371">
            <v>666125</v>
          </cell>
          <cell r="D371">
            <v>629988</v>
          </cell>
          <cell r="E371">
            <v>36137</v>
          </cell>
          <cell r="F371">
            <v>366718</v>
          </cell>
          <cell r="G371">
            <v>796001</v>
          </cell>
          <cell r="H371">
            <v>645582</v>
          </cell>
          <cell r="I371">
            <v>609976</v>
          </cell>
          <cell r="J371">
            <v>35606</v>
          </cell>
          <cell r="K371">
            <v>150419</v>
          </cell>
        </row>
        <row r="372">
          <cell r="A372" t="str">
            <v>Ashford</v>
          </cell>
          <cell r="B372">
            <v>77604</v>
          </cell>
          <cell r="C372">
            <v>55441</v>
          </cell>
          <cell r="D372">
            <v>53758</v>
          </cell>
          <cell r="E372">
            <v>1683</v>
          </cell>
          <cell r="F372">
            <v>22163</v>
          </cell>
          <cell r="G372">
            <v>64734</v>
          </cell>
          <cell r="H372">
            <v>53962</v>
          </cell>
          <cell r="I372">
            <v>52529</v>
          </cell>
          <cell r="J372">
            <v>1433</v>
          </cell>
          <cell r="K372">
            <v>10772</v>
          </cell>
        </row>
        <row r="373">
          <cell r="A373" t="str">
            <v>Canterbury</v>
          </cell>
          <cell r="B373">
            <v>110176</v>
          </cell>
          <cell r="C373">
            <v>66554</v>
          </cell>
          <cell r="D373">
            <v>63352</v>
          </cell>
          <cell r="E373">
            <v>3202</v>
          </cell>
          <cell r="F373">
            <v>43622</v>
          </cell>
          <cell r="G373">
            <v>79439</v>
          </cell>
          <cell r="H373">
            <v>63931</v>
          </cell>
          <cell r="I373">
            <v>61010</v>
          </cell>
          <cell r="J373">
            <v>2921</v>
          </cell>
          <cell r="K373">
            <v>15508</v>
          </cell>
        </row>
        <row r="374">
          <cell r="A374" t="str">
            <v>Dartford</v>
          </cell>
          <cell r="B374">
            <v>68163</v>
          </cell>
          <cell r="C374">
            <v>47451</v>
          </cell>
          <cell r="D374">
            <v>43819</v>
          </cell>
          <cell r="E374">
            <v>3632</v>
          </cell>
          <cell r="F374">
            <v>20712</v>
          </cell>
          <cell r="G374">
            <v>54444</v>
          </cell>
          <cell r="H374">
            <v>46422</v>
          </cell>
          <cell r="I374">
            <v>42790</v>
          </cell>
          <cell r="J374">
            <v>3632</v>
          </cell>
          <cell r="K374">
            <v>8022</v>
          </cell>
        </row>
        <row r="375">
          <cell r="A375" t="str">
            <v>Dover</v>
          </cell>
          <cell r="B375">
            <v>83400</v>
          </cell>
          <cell r="C375">
            <v>49082</v>
          </cell>
          <cell r="D375">
            <v>43483</v>
          </cell>
          <cell r="E375">
            <v>5599</v>
          </cell>
          <cell r="F375">
            <v>34318</v>
          </cell>
          <cell r="G375">
            <v>62627</v>
          </cell>
          <cell r="H375">
            <v>48811</v>
          </cell>
          <cell r="I375">
            <v>43212</v>
          </cell>
          <cell r="J375">
            <v>5599</v>
          </cell>
          <cell r="K375">
            <v>13816</v>
          </cell>
        </row>
        <row r="376">
          <cell r="A376" t="str">
            <v>Gravesham</v>
          </cell>
          <cell r="B376">
            <v>68403</v>
          </cell>
          <cell r="C376">
            <v>45157</v>
          </cell>
          <cell r="D376">
            <v>43540</v>
          </cell>
          <cell r="E376">
            <v>1617</v>
          </cell>
          <cell r="F376">
            <v>23246</v>
          </cell>
          <cell r="G376">
            <v>51803</v>
          </cell>
          <cell r="H376">
            <v>44328</v>
          </cell>
          <cell r="I376">
            <v>42711</v>
          </cell>
          <cell r="J376">
            <v>1617</v>
          </cell>
          <cell r="K376">
            <v>7475</v>
          </cell>
        </row>
        <row r="377">
          <cell r="A377" t="str">
            <v>Maidstone</v>
          </cell>
          <cell r="B377">
            <v>115478</v>
          </cell>
          <cell r="C377">
            <v>76015</v>
          </cell>
          <cell r="D377">
            <v>72141</v>
          </cell>
          <cell r="E377">
            <v>3874</v>
          </cell>
          <cell r="F377">
            <v>39463</v>
          </cell>
          <cell r="G377">
            <v>94470</v>
          </cell>
          <cell r="H377">
            <v>73640</v>
          </cell>
          <cell r="I377">
            <v>69766</v>
          </cell>
          <cell r="J377">
            <v>3874</v>
          </cell>
          <cell r="K377">
            <v>20830</v>
          </cell>
        </row>
        <row r="378">
          <cell r="A378" t="str">
            <v>Sevenoaks</v>
          </cell>
          <cell r="B378">
            <v>84576</v>
          </cell>
          <cell r="C378">
            <v>53655</v>
          </cell>
          <cell r="D378">
            <v>52827</v>
          </cell>
          <cell r="E378">
            <v>828</v>
          </cell>
          <cell r="F378">
            <v>30921</v>
          </cell>
          <cell r="G378">
            <v>62061</v>
          </cell>
          <cell r="H378">
            <v>51207</v>
          </cell>
          <cell r="I378">
            <v>50379</v>
          </cell>
          <cell r="J378">
            <v>828</v>
          </cell>
          <cell r="K378">
            <v>10854</v>
          </cell>
        </row>
        <row r="379">
          <cell r="A379" t="str">
            <v>Shepway</v>
          </cell>
          <cell r="B379">
            <v>79805</v>
          </cell>
          <cell r="C379">
            <v>50249</v>
          </cell>
          <cell r="D379">
            <v>47270</v>
          </cell>
          <cell r="E379">
            <v>2979</v>
          </cell>
          <cell r="F379">
            <v>29556</v>
          </cell>
          <cell r="G379">
            <v>62059</v>
          </cell>
          <cell r="H379">
            <v>48984</v>
          </cell>
          <cell r="I379">
            <v>46005</v>
          </cell>
          <cell r="J379">
            <v>2979</v>
          </cell>
          <cell r="K379">
            <v>13075</v>
          </cell>
        </row>
        <row r="380">
          <cell r="A380" t="str">
            <v>Swale</v>
          </cell>
          <cell r="B380">
            <v>93110</v>
          </cell>
          <cell r="C380">
            <v>60760</v>
          </cell>
          <cell r="D380">
            <v>57266</v>
          </cell>
          <cell r="E380">
            <v>3494</v>
          </cell>
          <cell r="F380">
            <v>32350</v>
          </cell>
          <cell r="G380">
            <v>72103</v>
          </cell>
          <cell r="H380">
            <v>58499</v>
          </cell>
          <cell r="I380">
            <v>55005</v>
          </cell>
          <cell r="J380">
            <v>3494</v>
          </cell>
          <cell r="K380">
            <v>13604</v>
          </cell>
        </row>
        <row r="381">
          <cell r="A381" t="str">
            <v>Thanet</v>
          </cell>
          <cell r="B381">
            <v>95455</v>
          </cell>
          <cell r="C381">
            <v>51103</v>
          </cell>
          <cell r="D381">
            <v>46117</v>
          </cell>
          <cell r="E381">
            <v>4986</v>
          </cell>
          <cell r="F381">
            <v>44352</v>
          </cell>
          <cell r="G381">
            <v>65880</v>
          </cell>
          <cell r="H381">
            <v>49454</v>
          </cell>
          <cell r="I381">
            <v>44468</v>
          </cell>
          <cell r="J381">
            <v>4986</v>
          </cell>
          <cell r="K381">
            <v>16426</v>
          </cell>
        </row>
        <row r="382">
          <cell r="A382" t="str">
            <v>Tonbridge and Malling</v>
          </cell>
          <cell r="B382">
            <v>83336</v>
          </cell>
          <cell r="C382">
            <v>56980</v>
          </cell>
          <cell r="D382">
            <v>54054</v>
          </cell>
          <cell r="E382">
            <v>2926</v>
          </cell>
          <cell r="F382">
            <v>26356</v>
          </cell>
          <cell r="G382">
            <v>66884</v>
          </cell>
          <cell r="H382">
            <v>55322</v>
          </cell>
          <cell r="I382">
            <v>52396</v>
          </cell>
          <cell r="J382">
            <v>2926</v>
          </cell>
          <cell r="K382">
            <v>11562</v>
          </cell>
        </row>
        <row r="383">
          <cell r="A383" t="str">
            <v>Tunbridge Wells</v>
          </cell>
          <cell r="B383">
            <v>73337</v>
          </cell>
          <cell r="C383">
            <v>53678</v>
          </cell>
          <cell r="D383">
            <v>52361</v>
          </cell>
          <cell r="E383">
            <v>1317</v>
          </cell>
          <cell r="F383">
            <v>19659</v>
          </cell>
          <cell r="G383">
            <v>59497</v>
          </cell>
          <cell r="H383">
            <v>51022</v>
          </cell>
          <cell r="I383">
            <v>49705</v>
          </cell>
          <cell r="J383">
            <v>1317</v>
          </cell>
          <cell r="K383">
            <v>8475</v>
          </cell>
        </row>
        <row r="385">
          <cell r="A385" t="str">
            <v xml:space="preserve">Oxfordshire </v>
          </cell>
          <cell r="B385">
            <v>482229</v>
          </cell>
          <cell r="C385">
            <v>337891</v>
          </cell>
          <cell r="D385">
            <v>326965</v>
          </cell>
          <cell r="E385">
            <v>10926</v>
          </cell>
          <cell r="F385">
            <v>144338</v>
          </cell>
          <cell r="G385">
            <v>391847</v>
          </cell>
          <cell r="H385">
            <v>326471</v>
          </cell>
          <cell r="I385">
            <v>315545</v>
          </cell>
          <cell r="J385">
            <v>10926</v>
          </cell>
          <cell r="K385">
            <v>65376</v>
          </cell>
        </row>
        <row r="386">
          <cell r="A386" t="str">
            <v>Cherwell</v>
          </cell>
          <cell r="B386">
            <v>102413</v>
          </cell>
          <cell r="C386">
            <v>73279</v>
          </cell>
          <cell r="D386">
            <v>71768</v>
          </cell>
          <cell r="E386">
            <v>1511</v>
          </cell>
          <cell r="F386">
            <v>29134</v>
          </cell>
          <cell r="G386">
            <v>82401</v>
          </cell>
          <cell r="H386">
            <v>70880</v>
          </cell>
          <cell r="I386">
            <v>69369</v>
          </cell>
          <cell r="J386">
            <v>1511</v>
          </cell>
          <cell r="K386">
            <v>11521</v>
          </cell>
        </row>
        <row r="387">
          <cell r="A387" t="str">
            <v>Oxford</v>
          </cell>
          <cell r="B387">
            <v>113139</v>
          </cell>
          <cell r="C387">
            <v>74660</v>
          </cell>
          <cell r="D387">
            <v>70404</v>
          </cell>
          <cell r="E387">
            <v>4256</v>
          </cell>
          <cell r="F387">
            <v>38479</v>
          </cell>
          <cell r="G387">
            <v>97308</v>
          </cell>
          <cell r="H387">
            <v>73868</v>
          </cell>
          <cell r="I387">
            <v>69612</v>
          </cell>
          <cell r="J387">
            <v>4256</v>
          </cell>
          <cell r="K387">
            <v>23440</v>
          </cell>
        </row>
        <row r="388">
          <cell r="A388" t="str">
            <v>South Oxfordshire</v>
          </cell>
          <cell r="B388">
            <v>101065</v>
          </cell>
          <cell r="C388">
            <v>74597</v>
          </cell>
          <cell r="D388">
            <v>72468</v>
          </cell>
          <cell r="E388">
            <v>2129</v>
          </cell>
          <cell r="F388">
            <v>26468</v>
          </cell>
          <cell r="G388">
            <v>82860</v>
          </cell>
          <cell r="H388">
            <v>71888</v>
          </cell>
          <cell r="I388">
            <v>69759</v>
          </cell>
          <cell r="J388">
            <v>2129</v>
          </cell>
          <cell r="K388">
            <v>10972</v>
          </cell>
        </row>
        <row r="389">
          <cell r="A389" t="str">
            <v>Vale of White Horse</v>
          </cell>
          <cell r="B389">
            <v>85150</v>
          </cell>
          <cell r="C389">
            <v>56491</v>
          </cell>
          <cell r="D389">
            <v>55219</v>
          </cell>
          <cell r="E389">
            <v>1272</v>
          </cell>
          <cell r="F389">
            <v>28659</v>
          </cell>
          <cell r="G389">
            <v>66068</v>
          </cell>
          <cell r="H389">
            <v>53782</v>
          </cell>
          <cell r="I389">
            <v>52510</v>
          </cell>
          <cell r="J389">
            <v>1272</v>
          </cell>
          <cell r="K389">
            <v>12286</v>
          </cell>
        </row>
        <row r="390">
          <cell r="A390" t="str">
            <v>West Oxfordshire</v>
          </cell>
          <cell r="B390">
            <v>80462</v>
          </cell>
          <cell r="C390">
            <v>58864</v>
          </cell>
          <cell r="D390">
            <v>57106</v>
          </cell>
          <cell r="E390">
            <v>1758</v>
          </cell>
          <cell r="F390">
            <v>21598</v>
          </cell>
          <cell r="G390">
            <v>63210</v>
          </cell>
          <cell r="H390">
            <v>56053</v>
          </cell>
          <cell r="I390">
            <v>54295</v>
          </cell>
          <cell r="J390">
            <v>1758</v>
          </cell>
          <cell r="K390">
            <v>7157</v>
          </cell>
        </row>
        <row r="392">
          <cell r="A392" t="str">
            <v>Surrey</v>
          </cell>
          <cell r="B392">
            <v>831314</v>
          </cell>
          <cell r="C392">
            <v>565859</v>
          </cell>
          <cell r="D392">
            <v>550513</v>
          </cell>
          <cell r="E392">
            <v>15346</v>
          </cell>
          <cell r="F392">
            <v>265455</v>
          </cell>
          <cell r="G392">
            <v>639861</v>
          </cell>
          <cell r="H392">
            <v>542859</v>
          </cell>
          <cell r="I392">
            <v>527513</v>
          </cell>
          <cell r="J392">
            <v>15346</v>
          </cell>
          <cell r="K392">
            <v>97002</v>
          </cell>
        </row>
        <row r="393">
          <cell r="A393" t="str">
            <v>Elmbridge</v>
          </cell>
          <cell r="B393">
            <v>101189</v>
          </cell>
          <cell r="C393">
            <v>69840</v>
          </cell>
          <cell r="D393">
            <v>68166</v>
          </cell>
          <cell r="E393">
            <v>1674</v>
          </cell>
          <cell r="F393">
            <v>31349</v>
          </cell>
          <cell r="G393">
            <v>77209</v>
          </cell>
          <cell r="H393">
            <v>64130</v>
          </cell>
          <cell r="I393">
            <v>62456</v>
          </cell>
          <cell r="J393">
            <v>1674</v>
          </cell>
          <cell r="K393">
            <v>13079</v>
          </cell>
        </row>
        <row r="394">
          <cell r="A394" t="str">
            <v>Epsom and Ewell</v>
          </cell>
          <cell r="B394">
            <v>54100</v>
          </cell>
          <cell r="C394">
            <v>34030</v>
          </cell>
          <cell r="D394">
            <v>33408</v>
          </cell>
          <cell r="E394">
            <v>622</v>
          </cell>
          <cell r="F394">
            <v>20070</v>
          </cell>
          <cell r="G394">
            <v>39004</v>
          </cell>
          <cell r="H394">
            <v>33470</v>
          </cell>
          <cell r="I394">
            <v>32848</v>
          </cell>
          <cell r="J394">
            <v>622</v>
          </cell>
          <cell r="K394">
            <v>5534</v>
          </cell>
        </row>
        <row r="395">
          <cell r="A395" t="str">
            <v>Guildford</v>
          </cell>
          <cell r="B395">
            <v>98028</v>
          </cell>
          <cell r="C395">
            <v>72090</v>
          </cell>
          <cell r="D395">
            <v>70339</v>
          </cell>
          <cell r="E395">
            <v>1751</v>
          </cell>
          <cell r="F395">
            <v>25938</v>
          </cell>
          <cell r="G395">
            <v>75996</v>
          </cell>
          <cell r="H395">
            <v>68056</v>
          </cell>
          <cell r="I395">
            <v>66305</v>
          </cell>
          <cell r="J395">
            <v>1751</v>
          </cell>
          <cell r="K395">
            <v>7940</v>
          </cell>
        </row>
        <row r="396">
          <cell r="A396" t="str">
            <v>Mole Valley</v>
          </cell>
          <cell r="B396">
            <v>61729</v>
          </cell>
          <cell r="C396">
            <v>40715</v>
          </cell>
          <cell r="D396">
            <v>39754</v>
          </cell>
          <cell r="E396">
            <v>961</v>
          </cell>
          <cell r="F396">
            <v>21014</v>
          </cell>
          <cell r="G396">
            <v>44120</v>
          </cell>
          <cell r="H396">
            <v>39367</v>
          </cell>
          <cell r="I396">
            <v>38406</v>
          </cell>
          <cell r="J396">
            <v>961</v>
          </cell>
          <cell r="K396">
            <v>4753</v>
          </cell>
        </row>
        <row r="397">
          <cell r="A397" t="str">
            <v>Reigate and Banstead</v>
          </cell>
          <cell r="B397">
            <v>93830</v>
          </cell>
          <cell r="C397">
            <v>56761</v>
          </cell>
          <cell r="D397">
            <v>54451</v>
          </cell>
          <cell r="E397">
            <v>2310</v>
          </cell>
          <cell r="F397">
            <v>37069</v>
          </cell>
          <cell r="G397">
            <v>70054</v>
          </cell>
          <cell r="H397">
            <v>54674</v>
          </cell>
          <cell r="I397">
            <v>52364</v>
          </cell>
          <cell r="J397">
            <v>2310</v>
          </cell>
          <cell r="K397">
            <v>15380</v>
          </cell>
        </row>
        <row r="398">
          <cell r="A398" t="str">
            <v>Runnymede</v>
          </cell>
          <cell r="B398">
            <v>60419</v>
          </cell>
          <cell r="C398">
            <v>39536</v>
          </cell>
          <cell r="D398">
            <v>38328</v>
          </cell>
          <cell r="E398">
            <v>1208</v>
          </cell>
          <cell r="F398">
            <v>20883</v>
          </cell>
          <cell r="G398">
            <v>46759</v>
          </cell>
          <cell r="H398">
            <v>39002</v>
          </cell>
          <cell r="I398">
            <v>37794</v>
          </cell>
          <cell r="J398">
            <v>1208</v>
          </cell>
          <cell r="K398">
            <v>7757</v>
          </cell>
        </row>
        <row r="399">
          <cell r="A399" t="str">
            <v>Spelthorne</v>
          </cell>
          <cell r="B399">
            <v>73817</v>
          </cell>
          <cell r="C399">
            <v>49460</v>
          </cell>
          <cell r="D399">
            <v>47538</v>
          </cell>
          <cell r="E399">
            <v>1922</v>
          </cell>
          <cell r="F399">
            <v>24357</v>
          </cell>
          <cell r="G399">
            <v>56934</v>
          </cell>
          <cell r="H399">
            <v>47709</v>
          </cell>
          <cell r="I399">
            <v>45787</v>
          </cell>
          <cell r="J399">
            <v>1922</v>
          </cell>
          <cell r="K399">
            <v>9225</v>
          </cell>
        </row>
        <row r="400">
          <cell r="A400" t="str">
            <v>Surrey Heath</v>
          </cell>
          <cell r="B400">
            <v>64992</v>
          </cell>
          <cell r="C400">
            <v>49689</v>
          </cell>
          <cell r="D400">
            <v>48882</v>
          </cell>
          <cell r="E400">
            <v>807</v>
          </cell>
          <cell r="F400">
            <v>15303</v>
          </cell>
          <cell r="G400">
            <v>57059</v>
          </cell>
          <cell r="H400">
            <v>48722</v>
          </cell>
          <cell r="I400">
            <v>47915</v>
          </cell>
          <cell r="J400">
            <v>807</v>
          </cell>
          <cell r="K400">
            <v>8337</v>
          </cell>
        </row>
        <row r="401">
          <cell r="A401" t="str">
            <v>Tandridge</v>
          </cell>
          <cell r="B401">
            <v>59650</v>
          </cell>
          <cell r="C401">
            <v>43044</v>
          </cell>
          <cell r="D401">
            <v>41580</v>
          </cell>
          <cell r="E401">
            <v>1464</v>
          </cell>
          <cell r="F401">
            <v>16606</v>
          </cell>
          <cell r="G401">
            <v>44761</v>
          </cell>
          <cell r="H401">
            <v>40503</v>
          </cell>
          <cell r="I401">
            <v>39039</v>
          </cell>
          <cell r="J401">
            <v>1464</v>
          </cell>
          <cell r="K401">
            <v>4258</v>
          </cell>
        </row>
        <row r="402">
          <cell r="A402" t="str">
            <v>Waverley</v>
          </cell>
          <cell r="B402">
            <v>90734</v>
          </cell>
          <cell r="C402">
            <v>61978</v>
          </cell>
          <cell r="D402">
            <v>60130</v>
          </cell>
          <cell r="E402">
            <v>1848</v>
          </cell>
          <cell r="F402">
            <v>28756</v>
          </cell>
          <cell r="G402">
            <v>72500</v>
          </cell>
          <cell r="H402">
            <v>60590</v>
          </cell>
          <cell r="I402">
            <v>58742</v>
          </cell>
          <cell r="J402">
            <v>1848</v>
          </cell>
          <cell r="K402">
            <v>11910</v>
          </cell>
        </row>
        <row r="403">
          <cell r="A403" t="str">
            <v>Woking</v>
          </cell>
          <cell r="B403">
            <v>72826</v>
          </cell>
          <cell r="C403">
            <v>48716</v>
          </cell>
          <cell r="D403">
            <v>47937</v>
          </cell>
          <cell r="E403">
            <v>779</v>
          </cell>
          <cell r="F403">
            <v>24110</v>
          </cell>
          <cell r="G403">
            <v>55465</v>
          </cell>
          <cell r="H403">
            <v>46636</v>
          </cell>
          <cell r="I403">
            <v>45857</v>
          </cell>
          <cell r="J403">
            <v>779</v>
          </cell>
          <cell r="K403">
            <v>8829</v>
          </cell>
        </row>
        <row r="405">
          <cell r="A405" t="str">
            <v>West Sussex</v>
          </cell>
          <cell r="B405">
            <v>594555</v>
          </cell>
          <cell r="C405">
            <v>379601</v>
          </cell>
          <cell r="D405">
            <v>366813</v>
          </cell>
          <cell r="E405">
            <v>12788</v>
          </cell>
          <cell r="F405">
            <v>214954</v>
          </cell>
          <cell r="G405">
            <v>431854</v>
          </cell>
          <cell r="H405">
            <v>361515</v>
          </cell>
          <cell r="I405">
            <v>349240</v>
          </cell>
          <cell r="J405">
            <v>12275</v>
          </cell>
          <cell r="K405">
            <v>70339</v>
          </cell>
        </row>
        <row r="406">
          <cell r="A406" t="str">
            <v>Adur</v>
          </cell>
          <cell r="B406">
            <v>49050</v>
          </cell>
          <cell r="C406">
            <v>27855</v>
          </cell>
          <cell r="D406">
            <v>26560</v>
          </cell>
          <cell r="E406">
            <v>1295</v>
          </cell>
          <cell r="F406">
            <v>21195</v>
          </cell>
          <cell r="G406">
            <v>32006</v>
          </cell>
          <cell r="H406">
            <v>25490</v>
          </cell>
          <cell r="I406">
            <v>24454</v>
          </cell>
          <cell r="J406">
            <v>1036</v>
          </cell>
          <cell r="K406">
            <v>6516</v>
          </cell>
        </row>
        <row r="407">
          <cell r="A407" t="str">
            <v>Arun</v>
          </cell>
          <cell r="B407">
            <v>110560</v>
          </cell>
          <cell r="C407">
            <v>68134</v>
          </cell>
          <cell r="D407">
            <v>64836</v>
          </cell>
          <cell r="E407">
            <v>3298</v>
          </cell>
          <cell r="F407">
            <v>42426</v>
          </cell>
          <cell r="G407">
            <v>78933</v>
          </cell>
          <cell r="H407">
            <v>65893</v>
          </cell>
          <cell r="I407">
            <v>62849</v>
          </cell>
          <cell r="J407">
            <v>3044</v>
          </cell>
          <cell r="K407">
            <v>13040</v>
          </cell>
        </row>
        <row r="408">
          <cell r="A408" t="str">
            <v>Chichester</v>
          </cell>
          <cell r="B408">
            <v>87792</v>
          </cell>
          <cell r="C408">
            <v>49736</v>
          </cell>
          <cell r="D408">
            <v>47617</v>
          </cell>
          <cell r="E408">
            <v>2119</v>
          </cell>
          <cell r="F408">
            <v>38056</v>
          </cell>
          <cell r="G408">
            <v>56168</v>
          </cell>
          <cell r="H408">
            <v>44683</v>
          </cell>
          <cell r="I408">
            <v>42564</v>
          </cell>
          <cell r="J408">
            <v>2119</v>
          </cell>
          <cell r="K408">
            <v>11485</v>
          </cell>
        </row>
        <row r="409">
          <cell r="A409" t="str">
            <v>Crawley</v>
          </cell>
          <cell r="B409">
            <v>75577</v>
          </cell>
          <cell r="C409">
            <v>52217</v>
          </cell>
          <cell r="D409">
            <v>50821</v>
          </cell>
          <cell r="E409">
            <v>1396</v>
          </cell>
          <cell r="F409">
            <v>23360</v>
          </cell>
          <cell r="G409">
            <v>60350</v>
          </cell>
          <cell r="H409">
            <v>51249</v>
          </cell>
          <cell r="I409">
            <v>49853</v>
          </cell>
          <cell r="J409">
            <v>1396</v>
          </cell>
          <cell r="K409">
            <v>9101</v>
          </cell>
        </row>
        <row r="410">
          <cell r="A410" t="str">
            <v>Horsham</v>
          </cell>
          <cell r="B410">
            <v>97080</v>
          </cell>
          <cell r="C410">
            <v>65266</v>
          </cell>
          <cell r="D410">
            <v>63828</v>
          </cell>
          <cell r="E410">
            <v>1438</v>
          </cell>
          <cell r="F410">
            <v>31814</v>
          </cell>
          <cell r="G410">
            <v>72680</v>
          </cell>
          <cell r="H410">
            <v>61877</v>
          </cell>
          <cell r="I410">
            <v>60439</v>
          </cell>
          <cell r="J410">
            <v>1438</v>
          </cell>
          <cell r="K410">
            <v>10803</v>
          </cell>
        </row>
        <row r="411">
          <cell r="A411" t="str">
            <v>Mid Sussex</v>
          </cell>
          <cell r="B411">
            <v>95220</v>
          </cell>
          <cell r="C411">
            <v>67204</v>
          </cell>
          <cell r="D411">
            <v>65505</v>
          </cell>
          <cell r="E411">
            <v>1699</v>
          </cell>
          <cell r="F411">
            <v>28016</v>
          </cell>
          <cell r="G411">
            <v>76028</v>
          </cell>
          <cell r="H411">
            <v>65269</v>
          </cell>
          <cell r="I411">
            <v>63570</v>
          </cell>
          <cell r="J411">
            <v>1699</v>
          </cell>
          <cell r="K411">
            <v>10759</v>
          </cell>
        </row>
        <row r="412">
          <cell r="A412" t="str">
            <v>Worthing</v>
          </cell>
          <cell r="B412">
            <v>79276</v>
          </cell>
          <cell r="C412">
            <v>49189</v>
          </cell>
          <cell r="D412">
            <v>47646</v>
          </cell>
          <cell r="E412">
            <v>1543</v>
          </cell>
          <cell r="F412">
            <v>30087</v>
          </cell>
          <cell r="G412">
            <v>55689</v>
          </cell>
          <cell r="H412">
            <v>47054</v>
          </cell>
          <cell r="I412">
            <v>45511</v>
          </cell>
          <cell r="J412">
            <v>1543</v>
          </cell>
          <cell r="K412">
            <v>8635</v>
          </cell>
        </row>
        <row r="414">
          <cell r="A414" t="str">
            <v>SOUTH WEST</v>
          </cell>
          <cell r="B414">
            <v>3862711</v>
          </cell>
          <cell r="C414">
            <v>2454535</v>
          </cell>
          <cell r="D414">
            <v>2343808</v>
          </cell>
          <cell r="E414">
            <v>110727</v>
          </cell>
          <cell r="F414">
            <v>1408176</v>
          </cell>
          <cell r="G414">
            <v>2887071</v>
          </cell>
          <cell r="H414">
            <v>2363480</v>
          </cell>
          <cell r="I414">
            <v>2254377</v>
          </cell>
          <cell r="J414">
            <v>109103</v>
          </cell>
          <cell r="K414">
            <v>523591</v>
          </cell>
        </row>
        <row r="416">
          <cell r="A416" t="str">
            <v>Bath and North East Somerset UA</v>
          </cell>
          <cell r="B416">
            <v>135632</v>
          </cell>
          <cell r="C416">
            <v>84844</v>
          </cell>
          <cell r="D416">
            <v>81564</v>
          </cell>
          <cell r="E416">
            <v>3280</v>
          </cell>
          <cell r="F416">
            <v>50788</v>
          </cell>
          <cell r="G416">
            <v>101612</v>
          </cell>
          <cell r="H416">
            <v>81731</v>
          </cell>
          <cell r="I416">
            <v>78451</v>
          </cell>
          <cell r="J416">
            <v>3280</v>
          </cell>
          <cell r="K416">
            <v>19881</v>
          </cell>
        </row>
        <row r="417">
          <cell r="A417" t="str">
            <v>Bournemouth UA</v>
          </cell>
          <cell r="B417">
            <v>132253</v>
          </cell>
          <cell r="C417">
            <v>73958</v>
          </cell>
          <cell r="D417">
            <v>69257</v>
          </cell>
          <cell r="E417">
            <v>4701</v>
          </cell>
          <cell r="F417">
            <v>58295</v>
          </cell>
          <cell r="G417">
            <v>86509</v>
          </cell>
          <cell r="H417">
            <v>70234</v>
          </cell>
          <cell r="I417">
            <v>65533</v>
          </cell>
          <cell r="J417">
            <v>4701</v>
          </cell>
          <cell r="K417">
            <v>16275</v>
          </cell>
        </row>
        <row r="418">
          <cell r="A418" t="str">
            <v>Bristol, City of UA</v>
          </cell>
          <cell r="B418">
            <v>323965</v>
          </cell>
          <cell r="C418">
            <v>198369</v>
          </cell>
          <cell r="D418">
            <v>182699</v>
          </cell>
          <cell r="E418">
            <v>15670</v>
          </cell>
          <cell r="F418">
            <v>125596</v>
          </cell>
          <cell r="G418">
            <v>242544</v>
          </cell>
          <cell r="H418">
            <v>190042</v>
          </cell>
          <cell r="I418">
            <v>174372</v>
          </cell>
          <cell r="J418">
            <v>15670</v>
          </cell>
          <cell r="K418">
            <v>52502</v>
          </cell>
        </row>
        <row r="419">
          <cell r="A419" t="str">
            <v>North Somerset UA</v>
          </cell>
          <cell r="B419">
            <v>148822</v>
          </cell>
          <cell r="C419">
            <v>90966</v>
          </cell>
          <cell r="D419">
            <v>87463</v>
          </cell>
          <cell r="E419">
            <v>3503</v>
          </cell>
          <cell r="F419">
            <v>57856</v>
          </cell>
          <cell r="G419">
            <v>109802</v>
          </cell>
          <cell r="H419">
            <v>88022</v>
          </cell>
          <cell r="I419">
            <v>84519</v>
          </cell>
          <cell r="J419">
            <v>3503</v>
          </cell>
          <cell r="K419">
            <v>21780</v>
          </cell>
        </row>
        <row r="420">
          <cell r="A420" t="str">
            <v>Plymouth UA</v>
          </cell>
          <cell r="B420">
            <v>193005</v>
          </cell>
          <cell r="C420">
            <v>122142</v>
          </cell>
          <cell r="D420">
            <v>113729</v>
          </cell>
          <cell r="E420">
            <v>8413</v>
          </cell>
          <cell r="F420">
            <v>70863</v>
          </cell>
          <cell r="G420">
            <v>156776</v>
          </cell>
          <cell r="H420">
            <v>117854</v>
          </cell>
          <cell r="I420">
            <v>109701</v>
          </cell>
          <cell r="J420">
            <v>8153</v>
          </cell>
          <cell r="K420">
            <v>38922</v>
          </cell>
        </row>
        <row r="421">
          <cell r="A421" t="str">
            <v>Poole UA</v>
          </cell>
          <cell r="B421">
            <v>114497</v>
          </cell>
          <cell r="C421">
            <v>70901</v>
          </cell>
          <cell r="D421">
            <v>68140</v>
          </cell>
          <cell r="E421">
            <v>2761</v>
          </cell>
          <cell r="F421">
            <v>43596</v>
          </cell>
          <cell r="G421">
            <v>81449</v>
          </cell>
          <cell r="H421">
            <v>69530</v>
          </cell>
          <cell r="I421">
            <v>66769</v>
          </cell>
          <cell r="J421">
            <v>2761</v>
          </cell>
          <cell r="K421">
            <v>11919</v>
          </cell>
        </row>
        <row r="422">
          <cell r="A422" t="str">
            <v>South Gloucestershire UA</v>
          </cell>
          <cell r="B422">
            <v>192556</v>
          </cell>
          <cell r="C422">
            <v>139280</v>
          </cell>
          <cell r="D422">
            <v>135282</v>
          </cell>
          <cell r="E422">
            <v>3998</v>
          </cell>
          <cell r="F422">
            <v>53276</v>
          </cell>
          <cell r="G422">
            <v>157647</v>
          </cell>
          <cell r="H422">
            <v>135713</v>
          </cell>
          <cell r="I422">
            <v>131910</v>
          </cell>
          <cell r="J422">
            <v>3803</v>
          </cell>
          <cell r="K422">
            <v>21934</v>
          </cell>
        </row>
        <row r="423">
          <cell r="A423" t="str">
            <v>Swindon UA</v>
          </cell>
          <cell r="B423">
            <v>139305</v>
          </cell>
          <cell r="C423">
            <v>104232</v>
          </cell>
          <cell r="D423">
            <v>100780</v>
          </cell>
          <cell r="E423">
            <v>3452</v>
          </cell>
          <cell r="F423">
            <v>35073</v>
          </cell>
          <cell r="G423">
            <v>115362</v>
          </cell>
          <cell r="H423">
            <v>101742</v>
          </cell>
          <cell r="I423">
            <v>98290</v>
          </cell>
          <cell r="J423">
            <v>3452</v>
          </cell>
          <cell r="K423">
            <v>13620</v>
          </cell>
        </row>
        <row r="424">
          <cell r="A424" t="str">
            <v>Torbay UA</v>
          </cell>
          <cell r="B424">
            <v>94468</v>
          </cell>
          <cell r="C424">
            <v>53275</v>
          </cell>
          <cell r="D424">
            <v>47993</v>
          </cell>
          <cell r="E424">
            <v>5282</v>
          </cell>
          <cell r="F424">
            <v>41193</v>
          </cell>
          <cell r="G424">
            <v>61836</v>
          </cell>
          <cell r="H424">
            <v>50442</v>
          </cell>
          <cell r="I424">
            <v>45160</v>
          </cell>
          <cell r="J424">
            <v>5282</v>
          </cell>
          <cell r="K424">
            <v>11394</v>
          </cell>
        </row>
        <row r="426">
          <cell r="A426" t="str">
            <v>Cornwall and the Isles of Scilly</v>
          </cell>
          <cell r="B426">
            <v>386074</v>
          </cell>
          <cell r="C426">
            <v>227764</v>
          </cell>
          <cell r="D426">
            <v>214787</v>
          </cell>
          <cell r="E426">
            <v>12977</v>
          </cell>
          <cell r="F426">
            <v>158310</v>
          </cell>
          <cell r="G426">
            <v>287504</v>
          </cell>
          <cell r="H426">
            <v>220513</v>
          </cell>
          <cell r="I426">
            <v>207807</v>
          </cell>
          <cell r="J426">
            <v>12706</v>
          </cell>
          <cell r="K426">
            <v>66991</v>
          </cell>
        </row>
        <row r="427">
          <cell r="A427" t="str">
            <v>Caradon</v>
          </cell>
          <cell r="B427">
            <v>65646</v>
          </cell>
          <cell r="C427">
            <v>42946</v>
          </cell>
          <cell r="D427">
            <v>40766</v>
          </cell>
          <cell r="E427">
            <v>2180</v>
          </cell>
          <cell r="F427">
            <v>22700</v>
          </cell>
          <cell r="G427">
            <v>50065</v>
          </cell>
          <cell r="H427">
            <v>41411</v>
          </cell>
          <cell r="I427">
            <v>39231</v>
          </cell>
          <cell r="J427">
            <v>2180</v>
          </cell>
          <cell r="K427">
            <v>8654</v>
          </cell>
        </row>
        <row r="428">
          <cell r="A428" t="str">
            <v>Carrick</v>
          </cell>
          <cell r="B428">
            <v>70144</v>
          </cell>
          <cell r="C428">
            <v>42889</v>
          </cell>
          <cell r="D428">
            <v>39732</v>
          </cell>
          <cell r="E428">
            <v>3157</v>
          </cell>
          <cell r="F428">
            <v>27255</v>
          </cell>
          <cell r="G428">
            <v>52076</v>
          </cell>
          <cell r="H428">
            <v>40988</v>
          </cell>
          <cell r="I428">
            <v>38102</v>
          </cell>
          <cell r="J428">
            <v>2886</v>
          </cell>
          <cell r="K428">
            <v>11088</v>
          </cell>
        </row>
        <row r="429">
          <cell r="A429" t="str">
            <v>Kerrier</v>
          </cell>
          <cell r="B429">
            <v>73494</v>
          </cell>
          <cell r="C429">
            <v>40094</v>
          </cell>
          <cell r="D429">
            <v>38467</v>
          </cell>
          <cell r="E429">
            <v>1627</v>
          </cell>
          <cell r="F429">
            <v>33400</v>
          </cell>
          <cell r="G429">
            <v>52139</v>
          </cell>
          <cell r="H429">
            <v>37831</v>
          </cell>
          <cell r="I429">
            <v>36204</v>
          </cell>
          <cell r="J429">
            <v>1627</v>
          </cell>
          <cell r="K429">
            <v>14308</v>
          </cell>
        </row>
        <row r="430">
          <cell r="A430" t="str">
            <v>North Cornwall</v>
          </cell>
          <cell r="B430">
            <v>61589</v>
          </cell>
          <cell r="C430">
            <v>39405</v>
          </cell>
          <cell r="D430">
            <v>37293</v>
          </cell>
          <cell r="E430">
            <v>2112</v>
          </cell>
          <cell r="F430">
            <v>22184</v>
          </cell>
          <cell r="G430">
            <v>45747</v>
          </cell>
          <cell r="H430">
            <v>38292</v>
          </cell>
          <cell r="I430">
            <v>36180</v>
          </cell>
          <cell r="J430">
            <v>2112</v>
          </cell>
          <cell r="K430">
            <v>7455</v>
          </cell>
        </row>
        <row r="431">
          <cell r="A431" t="str">
            <v>Penwith</v>
          </cell>
          <cell r="B431">
            <v>46904</v>
          </cell>
          <cell r="C431">
            <v>26285</v>
          </cell>
          <cell r="D431">
            <v>23475</v>
          </cell>
          <cell r="E431">
            <v>2810</v>
          </cell>
          <cell r="F431">
            <v>20619</v>
          </cell>
          <cell r="G431">
            <v>35890</v>
          </cell>
          <cell r="H431">
            <v>25846</v>
          </cell>
          <cell r="I431">
            <v>23036</v>
          </cell>
          <cell r="J431">
            <v>2810</v>
          </cell>
          <cell r="K431">
            <v>10044</v>
          </cell>
        </row>
        <row r="432">
          <cell r="A432" t="str">
            <v>Restormel</v>
          </cell>
          <cell r="B432">
            <v>68297</v>
          </cell>
          <cell r="C432">
            <v>36145</v>
          </cell>
          <cell r="D432">
            <v>35054</v>
          </cell>
          <cell r="E432">
            <v>1091</v>
          </cell>
          <cell r="F432">
            <v>32152</v>
          </cell>
          <cell r="G432">
            <v>51587</v>
          </cell>
          <cell r="H432">
            <v>36145</v>
          </cell>
          <cell r="I432">
            <v>35054</v>
          </cell>
          <cell r="J432">
            <v>1091</v>
          </cell>
          <cell r="K432">
            <v>15442</v>
          </cell>
        </row>
        <row r="433">
          <cell r="A433" t="str">
            <v xml:space="preserve">Isles of Scilly </v>
          </cell>
          <cell r="B433" t="str">
            <v>..</v>
          </cell>
          <cell r="C433" t="str">
            <v>..</v>
          </cell>
          <cell r="D433" t="str">
            <v>..</v>
          </cell>
          <cell r="E433" t="str">
            <v>..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</row>
        <row r="435">
          <cell r="A435" t="str">
            <v>Devon</v>
          </cell>
          <cell r="B435">
            <v>547305</v>
          </cell>
          <cell r="C435">
            <v>351381</v>
          </cell>
          <cell r="D435">
            <v>336954</v>
          </cell>
          <cell r="E435">
            <v>14427</v>
          </cell>
          <cell r="F435">
            <v>195924</v>
          </cell>
          <cell r="G435">
            <v>403809</v>
          </cell>
          <cell r="H435">
            <v>338513</v>
          </cell>
          <cell r="I435">
            <v>324086</v>
          </cell>
          <cell r="J435">
            <v>14427</v>
          </cell>
          <cell r="K435">
            <v>65296</v>
          </cell>
        </row>
        <row r="436">
          <cell r="A436" t="str">
            <v>East Devon</v>
          </cell>
          <cell r="B436">
            <v>94989</v>
          </cell>
          <cell r="C436">
            <v>60475</v>
          </cell>
          <cell r="D436">
            <v>58729</v>
          </cell>
          <cell r="E436">
            <v>1746</v>
          </cell>
          <cell r="F436">
            <v>34514</v>
          </cell>
          <cell r="G436">
            <v>66117</v>
          </cell>
          <cell r="H436">
            <v>57573</v>
          </cell>
          <cell r="I436">
            <v>55827</v>
          </cell>
          <cell r="J436">
            <v>1746</v>
          </cell>
          <cell r="K436">
            <v>8544</v>
          </cell>
        </row>
        <row r="437">
          <cell r="A437" t="str">
            <v>Exeter</v>
          </cell>
          <cell r="B437">
            <v>85658</v>
          </cell>
          <cell r="C437">
            <v>56637</v>
          </cell>
          <cell r="D437">
            <v>53388</v>
          </cell>
          <cell r="E437">
            <v>3249</v>
          </cell>
          <cell r="F437">
            <v>29021</v>
          </cell>
          <cell r="G437">
            <v>67931</v>
          </cell>
          <cell r="H437">
            <v>54929</v>
          </cell>
          <cell r="I437">
            <v>51680</v>
          </cell>
          <cell r="J437">
            <v>3249</v>
          </cell>
          <cell r="K437">
            <v>13002</v>
          </cell>
        </row>
        <row r="438">
          <cell r="A438" t="str">
            <v>Mid Devon</v>
          </cell>
          <cell r="B438">
            <v>56014</v>
          </cell>
          <cell r="C438">
            <v>37753</v>
          </cell>
          <cell r="D438">
            <v>35266</v>
          </cell>
          <cell r="E438">
            <v>2487</v>
          </cell>
          <cell r="F438">
            <v>18261</v>
          </cell>
          <cell r="G438">
            <v>41665</v>
          </cell>
          <cell r="H438">
            <v>35530</v>
          </cell>
          <cell r="I438">
            <v>33043</v>
          </cell>
          <cell r="J438">
            <v>2487</v>
          </cell>
          <cell r="K438">
            <v>6135</v>
          </cell>
        </row>
        <row r="439">
          <cell r="A439" t="str">
            <v>North Devon</v>
          </cell>
          <cell r="B439">
            <v>68651</v>
          </cell>
          <cell r="C439">
            <v>44469</v>
          </cell>
          <cell r="D439">
            <v>43475</v>
          </cell>
          <cell r="E439">
            <v>994</v>
          </cell>
          <cell r="F439">
            <v>24182</v>
          </cell>
          <cell r="G439">
            <v>51432</v>
          </cell>
          <cell r="H439">
            <v>43154</v>
          </cell>
          <cell r="I439">
            <v>42160</v>
          </cell>
          <cell r="J439">
            <v>994</v>
          </cell>
          <cell r="K439">
            <v>8278</v>
          </cell>
        </row>
        <row r="440">
          <cell r="A440" t="str">
            <v>South Hams</v>
          </cell>
          <cell r="B440">
            <v>61599</v>
          </cell>
          <cell r="C440">
            <v>36545</v>
          </cell>
          <cell r="D440">
            <v>35475</v>
          </cell>
          <cell r="E440">
            <v>1070</v>
          </cell>
          <cell r="F440">
            <v>25054</v>
          </cell>
          <cell r="G440">
            <v>44498</v>
          </cell>
          <cell r="H440">
            <v>35382</v>
          </cell>
          <cell r="I440">
            <v>34312</v>
          </cell>
          <cell r="J440">
            <v>1070</v>
          </cell>
          <cell r="K440">
            <v>9116</v>
          </cell>
        </row>
        <row r="441">
          <cell r="A441" t="str">
            <v>Teignbridge</v>
          </cell>
          <cell r="B441">
            <v>95544</v>
          </cell>
          <cell r="C441">
            <v>62583</v>
          </cell>
          <cell r="D441">
            <v>60452</v>
          </cell>
          <cell r="E441">
            <v>2131</v>
          </cell>
          <cell r="F441">
            <v>32961</v>
          </cell>
          <cell r="G441">
            <v>69533</v>
          </cell>
          <cell r="H441">
            <v>60120</v>
          </cell>
          <cell r="I441">
            <v>57989</v>
          </cell>
          <cell r="J441">
            <v>2131</v>
          </cell>
          <cell r="K441">
            <v>9413</v>
          </cell>
        </row>
        <row r="442">
          <cell r="A442" t="str">
            <v>Torridge</v>
          </cell>
          <cell r="B442">
            <v>44050</v>
          </cell>
          <cell r="C442">
            <v>29763</v>
          </cell>
          <cell r="D442">
            <v>27687</v>
          </cell>
          <cell r="E442">
            <v>2076</v>
          </cell>
          <cell r="F442">
            <v>14287</v>
          </cell>
          <cell r="G442">
            <v>34594</v>
          </cell>
          <cell r="H442">
            <v>28961</v>
          </cell>
          <cell r="I442">
            <v>26885</v>
          </cell>
          <cell r="J442">
            <v>2076</v>
          </cell>
          <cell r="K442">
            <v>5633</v>
          </cell>
        </row>
        <row r="443">
          <cell r="A443" t="str">
            <v>West Devon</v>
          </cell>
          <cell r="B443">
            <v>40800</v>
          </cell>
          <cell r="C443">
            <v>23156</v>
          </cell>
          <cell r="D443">
            <v>22482</v>
          </cell>
          <cell r="E443">
            <v>674</v>
          </cell>
          <cell r="F443">
            <v>17644</v>
          </cell>
          <cell r="G443">
            <v>28039</v>
          </cell>
          <cell r="H443">
            <v>22864</v>
          </cell>
          <cell r="I443">
            <v>22190</v>
          </cell>
          <cell r="J443">
            <v>674</v>
          </cell>
          <cell r="K443">
            <v>5175</v>
          </cell>
        </row>
        <row r="445">
          <cell r="A445" t="str">
            <v>Dorset</v>
          </cell>
          <cell r="B445">
            <v>310964</v>
          </cell>
          <cell r="C445">
            <v>188710</v>
          </cell>
          <cell r="D445">
            <v>183944</v>
          </cell>
          <cell r="E445">
            <v>4766</v>
          </cell>
          <cell r="F445">
            <v>122254</v>
          </cell>
          <cell r="G445">
            <v>217145</v>
          </cell>
          <cell r="H445">
            <v>180947</v>
          </cell>
          <cell r="I445">
            <v>176181</v>
          </cell>
          <cell r="J445">
            <v>4766</v>
          </cell>
          <cell r="K445">
            <v>36198</v>
          </cell>
        </row>
        <row r="446">
          <cell r="A446" t="str">
            <v>Christchurch</v>
          </cell>
          <cell r="B446">
            <v>37076</v>
          </cell>
          <cell r="C446">
            <v>20398</v>
          </cell>
          <cell r="D446">
            <v>19876</v>
          </cell>
          <cell r="E446">
            <v>522</v>
          </cell>
          <cell r="F446">
            <v>16678</v>
          </cell>
          <cell r="G446">
            <v>24232</v>
          </cell>
          <cell r="H446">
            <v>19244</v>
          </cell>
          <cell r="I446">
            <v>18722</v>
          </cell>
          <cell r="J446">
            <v>522</v>
          </cell>
          <cell r="K446">
            <v>4988</v>
          </cell>
        </row>
        <row r="447">
          <cell r="A447" t="str">
            <v>East Dorset</v>
          </cell>
          <cell r="B447">
            <v>68286</v>
          </cell>
          <cell r="C447">
            <v>39146</v>
          </cell>
          <cell r="D447">
            <v>38386</v>
          </cell>
          <cell r="E447">
            <v>760</v>
          </cell>
          <cell r="F447">
            <v>29140</v>
          </cell>
          <cell r="G447">
            <v>46674</v>
          </cell>
          <cell r="H447">
            <v>37252</v>
          </cell>
          <cell r="I447">
            <v>36492</v>
          </cell>
          <cell r="J447">
            <v>760</v>
          </cell>
          <cell r="K447">
            <v>9422</v>
          </cell>
        </row>
        <row r="448">
          <cell r="A448" t="str">
            <v>North Dorset</v>
          </cell>
          <cell r="B448">
            <v>48310</v>
          </cell>
          <cell r="C448">
            <v>30637</v>
          </cell>
          <cell r="D448">
            <v>30637</v>
          </cell>
          <cell r="E448">
            <v>0</v>
          </cell>
          <cell r="F448">
            <v>17673</v>
          </cell>
          <cell r="G448">
            <v>33643</v>
          </cell>
          <cell r="H448">
            <v>29214</v>
          </cell>
          <cell r="I448">
            <v>29214</v>
          </cell>
          <cell r="J448">
            <v>0</v>
          </cell>
          <cell r="K448">
            <v>4429</v>
          </cell>
        </row>
        <row r="449">
          <cell r="A449" t="str">
            <v>Purbeck</v>
          </cell>
          <cell r="B449">
            <v>35396</v>
          </cell>
          <cell r="C449">
            <v>22685</v>
          </cell>
          <cell r="D449">
            <v>21871</v>
          </cell>
          <cell r="E449">
            <v>814</v>
          </cell>
          <cell r="F449">
            <v>12711</v>
          </cell>
          <cell r="G449">
            <v>25563</v>
          </cell>
          <cell r="H449">
            <v>22010</v>
          </cell>
          <cell r="I449">
            <v>21196</v>
          </cell>
          <cell r="J449">
            <v>814</v>
          </cell>
          <cell r="K449">
            <v>3553</v>
          </cell>
        </row>
        <row r="450">
          <cell r="A450" t="str">
            <v>West Dorset</v>
          </cell>
          <cell r="B450">
            <v>71519</v>
          </cell>
          <cell r="C450">
            <v>43092</v>
          </cell>
          <cell r="D450">
            <v>42490</v>
          </cell>
          <cell r="E450">
            <v>602</v>
          </cell>
          <cell r="F450">
            <v>28427</v>
          </cell>
          <cell r="G450">
            <v>49130</v>
          </cell>
          <cell r="H450">
            <v>40712</v>
          </cell>
          <cell r="I450">
            <v>40110</v>
          </cell>
          <cell r="J450">
            <v>602</v>
          </cell>
          <cell r="K450">
            <v>8418</v>
          </cell>
        </row>
        <row r="451">
          <cell r="A451" t="str">
            <v>Weymouth and Portland</v>
          </cell>
          <cell r="B451">
            <v>50377</v>
          </cell>
          <cell r="C451">
            <v>32752</v>
          </cell>
          <cell r="D451">
            <v>30684</v>
          </cell>
          <cell r="E451">
            <v>2068</v>
          </cell>
          <cell r="F451">
            <v>17625</v>
          </cell>
          <cell r="G451">
            <v>37903</v>
          </cell>
          <cell r="H451">
            <v>32515</v>
          </cell>
          <cell r="I451">
            <v>30447</v>
          </cell>
          <cell r="J451">
            <v>2068</v>
          </cell>
          <cell r="K451">
            <v>5388</v>
          </cell>
        </row>
        <row r="453">
          <cell r="A453" t="str">
            <v>Gloucestershire</v>
          </cell>
          <cell r="B453">
            <v>432434</v>
          </cell>
          <cell r="C453">
            <v>285877</v>
          </cell>
          <cell r="D453">
            <v>275746</v>
          </cell>
          <cell r="E453">
            <v>10131</v>
          </cell>
          <cell r="F453">
            <v>146557</v>
          </cell>
          <cell r="G453">
            <v>330798</v>
          </cell>
          <cell r="H453">
            <v>275935</v>
          </cell>
          <cell r="I453">
            <v>266043</v>
          </cell>
          <cell r="J453">
            <v>9892</v>
          </cell>
          <cell r="K453">
            <v>54863</v>
          </cell>
        </row>
        <row r="454">
          <cell r="A454" t="str">
            <v>Cheltenham</v>
          </cell>
          <cell r="B454">
            <v>83265</v>
          </cell>
          <cell r="C454">
            <v>56306</v>
          </cell>
          <cell r="D454">
            <v>54347</v>
          </cell>
          <cell r="E454">
            <v>1959</v>
          </cell>
          <cell r="F454">
            <v>26959</v>
          </cell>
          <cell r="G454">
            <v>66462</v>
          </cell>
          <cell r="H454">
            <v>54945</v>
          </cell>
          <cell r="I454">
            <v>52986</v>
          </cell>
          <cell r="J454">
            <v>1959</v>
          </cell>
          <cell r="K454">
            <v>11517</v>
          </cell>
        </row>
        <row r="455">
          <cell r="A455" t="str">
            <v>Cotswold</v>
          </cell>
          <cell r="B455">
            <v>64632</v>
          </cell>
          <cell r="C455">
            <v>43833</v>
          </cell>
          <cell r="D455">
            <v>43080</v>
          </cell>
          <cell r="E455">
            <v>753</v>
          </cell>
          <cell r="F455">
            <v>20799</v>
          </cell>
          <cell r="G455">
            <v>47805</v>
          </cell>
          <cell r="H455">
            <v>40849</v>
          </cell>
          <cell r="I455">
            <v>40335</v>
          </cell>
          <cell r="J455">
            <v>514</v>
          </cell>
          <cell r="K455">
            <v>6956</v>
          </cell>
        </row>
        <row r="456">
          <cell r="A456" t="str">
            <v>Forest of Dean</v>
          </cell>
          <cell r="B456">
            <v>60323</v>
          </cell>
          <cell r="C456">
            <v>36712</v>
          </cell>
          <cell r="D456">
            <v>35471</v>
          </cell>
          <cell r="E456">
            <v>1241</v>
          </cell>
          <cell r="F456">
            <v>23611</v>
          </cell>
          <cell r="G456">
            <v>44595</v>
          </cell>
          <cell r="H456">
            <v>35390</v>
          </cell>
          <cell r="I456">
            <v>34149</v>
          </cell>
          <cell r="J456">
            <v>1241</v>
          </cell>
          <cell r="K456">
            <v>9205</v>
          </cell>
        </row>
        <row r="457">
          <cell r="A457" t="str">
            <v>Gloucester</v>
          </cell>
          <cell r="B457">
            <v>82452</v>
          </cell>
          <cell r="C457">
            <v>56000</v>
          </cell>
          <cell r="D457">
            <v>52482</v>
          </cell>
          <cell r="E457">
            <v>3518</v>
          </cell>
          <cell r="F457">
            <v>26452</v>
          </cell>
          <cell r="G457">
            <v>63708</v>
          </cell>
          <cell r="H457">
            <v>54276</v>
          </cell>
          <cell r="I457">
            <v>50758</v>
          </cell>
          <cell r="J457">
            <v>3518</v>
          </cell>
          <cell r="K457">
            <v>9432</v>
          </cell>
        </row>
        <row r="458">
          <cell r="A458" t="str">
            <v>Stroud</v>
          </cell>
          <cell r="B458">
            <v>85178</v>
          </cell>
          <cell r="C458">
            <v>53357</v>
          </cell>
          <cell r="D458">
            <v>52185</v>
          </cell>
          <cell r="E458">
            <v>1172</v>
          </cell>
          <cell r="F458">
            <v>31821</v>
          </cell>
          <cell r="G458">
            <v>61845</v>
          </cell>
          <cell r="H458">
            <v>52063</v>
          </cell>
          <cell r="I458">
            <v>50891</v>
          </cell>
          <cell r="J458">
            <v>1172</v>
          </cell>
          <cell r="K458">
            <v>9782</v>
          </cell>
        </row>
        <row r="459">
          <cell r="A459" t="str">
            <v>Tewkesbury</v>
          </cell>
          <cell r="B459">
            <v>56584</v>
          </cell>
          <cell r="C459">
            <v>39669</v>
          </cell>
          <cell r="D459">
            <v>38181</v>
          </cell>
          <cell r="E459">
            <v>1488</v>
          </cell>
          <cell r="F459">
            <v>16915</v>
          </cell>
          <cell r="G459">
            <v>46383</v>
          </cell>
          <cell r="H459">
            <v>38412</v>
          </cell>
          <cell r="I459">
            <v>36924</v>
          </cell>
          <cell r="J459">
            <v>1488</v>
          </cell>
          <cell r="K459">
            <v>7971</v>
          </cell>
        </row>
        <row r="461">
          <cell r="A461" t="str">
            <v xml:space="preserve">Somerset </v>
          </cell>
          <cell r="B461">
            <v>387412</v>
          </cell>
          <cell r="C461">
            <v>243336</v>
          </cell>
          <cell r="D461">
            <v>233350</v>
          </cell>
          <cell r="E461">
            <v>9986</v>
          </cell>
          <cell r="F461">
            <v>144076</v>
          </cell>
          <cell r="G461">
            <v>283070</v>
          </cell>
          <cell r="H461">
            <v>233322</v>
          </cell>
          <cell r="I461">
            <v>223336</v>
          </cell>
          <cell r="J461">
            <v>9986</v>
          </cell>
          <cell r="K461">
            <v>49748</v>
          </cell>
        </row>
        <row r="462">
          <cell r="A462" t="str">
            <v>Mendip</v>
          </cell>
          <cell r="B462">
            <v>79646</v>
          </cell>
          <cell r="C462">
            <v>54908</v>
          </cell>
          <cell r="D462">
            <v>52904</v>
          </cell>
          <cell r="E462">
            <v>2004</v>
          </cell>
          <cell r="F462">
            <v>24738</v>
          </cell>
          <cell r="G462">
            <v>60375</v>
          </cell>
          <cell r="H462">
            <v>52129</v>
          </cell>
          <cell r="I462">
            <v>50125</v>
          </cell>
          <cell r="J462">
            <v>2004</v>
          </cell>
          <cell r="K462">
            <v>8246</v>
          </cell>
        </row>
        <row r="463">
          <cell r="A463" t="str">
            <v>Sedgemoor</v>
          </cell>
          <cell r="B463">
            <v>79111</v>
          </cell>
          <cell r="C463">
            <v>47221</v>
          </cell>
          <cell r="D463">
            <v>44932</v>
          </cell>
          <cell r="E463">
            <v>2289</v>
          </cell>
          <cell r="F463">
            <v>31890</v>
          </cell>
          <cell r="G463">
            <v>60615</v>
          </cell>
          <cell r="H463">
            <v>45720</v>
          </cell>
          <cell r="I463">
            <v>43431</v>
          </cell>
          <cell r="J463">
            <v>2289</v>
          </cell>
          <cell r="K463">
            <v>14895</v>
          </cell>
        </row>
        <row r="464">
          <cell r="A464" t="str">
            <v>South Somerset</v>
          </cell>
          <cell r="B464">
            <v>124746</v>
          </cell>
          <cell r="C464">
            <v>82025</v>
          </cell>
          <cell r="D464">
            <v>78837</v>
          </cell>
          <cell r="E464">
            <v>3188</v>
          </cell>
          <cell r="F464">
            <v>42721</v>
          </cell>
          <cell r="G464">
            <v>94390</v>
          </cell>
          <cell r="H464">
            <v>79262</v>
          </cell>
          <cell r="I464">
            <v>76074</v>
          </cell>
          <cell r="J464">
            <v>3188</v>
          </cell>
          <cell r="K464">
            <v>15128</v>
          </cell>
        </row>
        <row r="465">
          <cell r="A465" t="str">
            <v>Taunton Deane</v>
          </cell>
          <cell r="B465">
            <v>78655</v>
          </cell>
          <cell r="C465">
            <v>44233</v>
          </cell>
          <cell r="D465">
            <v>42626</v>
          </cell>
          <cell r="E465">
            <v>1607</v>
          </cell>
          <cell r="F465">
            <v>34422</v>
          </cell>
          <cell r="G465">
            <v>50099</v>
          </cell>
          <cell r="H465">
            <v>42469</v>
          </cell>
          <cell r="I465">
            <v>40862</v>
          </cell>
          <cell r="J465">
            <v>1607</v>
          </cell>
          <cell r="K465">
            <v>7630</v>
          </cell>
        </row>
        <row r="466">
          <cell r="A466" t="str">
            <v>West Somerset</v>
          </cell>
          <cell r="B466">
            <v>25254</v>
          </cell>
          <cell r="C466">
            <v>14949</v>
          </cell>
          <cell r="D466">
            <v>14051</v>
          </cell>
          <cell r="E466">
            <v>898</v>
          </cell>
          <cell r="F466">
            <v>10305</v>
          </cell>
          <cell r="G466">
            <v>17591</v>
          </cell>
          <cell r="H466">
            <v>13742</v>
          </cell>
          <cell r="I466">
            <v>12844</v>
          </cell>
          <cell r="J466">
            <v>898</v>
          </cell>
          <cell r="K466">
            <v>3849</v>
          </cell>
        </row>
        <row r="468">
          <cell r="A468" t="str">
            <v>Wiltshire</v>
          </cell>
          <cell r="B468">
            <v>324019</v>
          </cell>
          <cell r="C468">
            <v>219500</v>
          </cell>
          <cell r="D468">
            <v>212120</v>
          </cell>
          <cell r="E468">
            <v>7380</v>
          </cell>
          <cell r="F468">
            <v>104519</v>
          </cell>
          <cell r="G468">
            <v>251208</v>
          </cell>
          <cell r="H468">
            <v>208940</v>
          </cell>
          <cell r="I468">
            <v>202219</v>
          </cell>
          <cell r="J468">
            <v>6721</v>
          </cell>
          <cell r="K468">
            <v>42268</v>
          </cell>
        </row>
        <row r="469">
          <cell r="A469" t="str">
            <v>Kennet</v>
          </cell>
          <cell r="B469">
            <v>59069</v>
          </cell>
          <cell r="C469">
            <v>42150</v>
          </cell>
          <cell r="D469">
            <v>40583</v>
          </cell>
          <cell r="E469">
            <v>1567</v>
          </cell>
          <cell r="F469">
            <v>16919</v>
          </cell>
          <cell r="G469">
            <v>47807</v>
          </cell>
          <cell r="H469">
            <v>39683</v>
          </cell>
          <cell r="I469">
            <v>38328</v>
          </cell>
          <cell r="J469">
            <v>1355</v>
          </cell>
          <cell r="K469">
            <v>8124</v>
          </cell>
        </row>
        <row r="470">
          <cell r="A470" t="str">
            <v>North Wiltshire</v>
          </cell>
          <cell r="B470">
            <v>97382</v>
          </cell>
          <cell r="C470">
            <v>67615</v>
          </cell>
          <cell r="D470">
            <v>65517</v>
          </cell>
          <cell r="E470">
            <v>2098</v>
          </cell>
          <cell r="F470">
            <v>29767</v>
          </cell>
          <cell r="G470">
            <v>76559</v>
          </cell>
          <cell r="H470">
            <v>64218</v>
          </cell>
          <cell r="I470">
            <v>62364</v>
          </cell>
          <cell r="J470">
            <v>1854</v>
          </cell>
          <cell r="K470">
            <v>12341</v>
          </cell>
        </row>
        <row r="471">
          <cell r="A471" t="str">
            <v>Salisbury</v>
          </cell>
          <cell r="B471">
            <v>84500</v>
          </cell>
          <cell r="C471">
            <v>56154</v>
          </cell>
          <cell r="D471">
            <v>53946</v>
          </cell>
          <cell r="E471">
            <v>2208</v>
          </cell>
          <cell r="F471">
            <v>28346</v>
          </cell>
          <cell r="G471">
            <v>65527</v>
          </cell>
          <cell r="H471">
            <v>53678</v>
          </cell>
          <cell r="I471">
            <v>51470</v>
          </cell>
          <cell r="J471">
            <v>2208</v>
          </cell>
          <cell r="K471">
            <v>11849</v>
          </cell>
        </row>
        <row r="472">
          <cell r="A472" t="str">
            <v>West Wiltshire</v>
          </cell>
          <cell r="B472">
            <v>83068</v>
          </cell>
          <cell r="C472">
            <v>53581</v>
          </cell>
          <cell r="D472">
            <v>52074</v>
          </cell>
          <cell r="E472">
            <v>1507</v>
          </cell>
          <cell r="F472">
            <v>29487</v>
          </cell>
          <cell r="G472">
            <v>61315</v>
          </cell>
          <cell r="H472">
            <v>51361</v>
          </cell>
          <cell r="I472">
            <v>50057</v>
          </cell>
          <cell r="J472">
            <v>1304</v>
          </cell>
          <cell r="K472">
            <v>9954</v>
          </cell>
        </row>
        <row r="474">
          <cell r="A474" t="str">
            <v>WALES</v>
          </cell>
          <cell r="B474">
            <v>2296802</v>
          </cell>
          <cell r="C474">
            <v>1305972</v>
          </cell>
          <cell r="D474">
            <v>1212079</v>
          </cell>
          <cell r="E474">
            <v>93893</v>
          </cell>
          <cell r="F474">
            <v>990830</v>
          </cell>
          <cell r="G474">
            <v>1738566</v>
          </cell>
          <cell r="H474">
            <v>1270580</v>
          </cell>
          <cell r="I474">
            <v>1176909</v>
          </cell>
          <cell r="J474">
            <v>93671</v>
          </cell>
          <cell r="K474">
            <v>467986</v>
          </cell>
        </row>
        <row r="476">
          <cell r="A476" t="str">
            <v>Blaenau Gwent</v>
          </cell>
          <cell r="B476">
            <v>54362</v>
          </cell>
          <cell r="C476">
            <v>25693</v>
          </cell>
          <cell r="D476">
            <v>22049</v>
          </cell>
          <cell r="E476">
            <v>3644</v>
          </cell>
          <cell r="F476">
            <v>28669</v>
          </cell>
          <cell r="G476">
            <v>39385</v>
          </cell>
          <cell r="H476">
            <v>25454</v>
          </cell>
          <cell r="I476">
            <v>21810</v>
          </cell>
          <cell r="J476">
            <v>3644</v>
          </cell>
          <cell r="K476">
            <v>13931</v>
          </cell>
        </row>
        <row r="477">
          <cell r="A477" t="str">
            <v>Bridgend</v>
          </cell>
          <cell r="B477">
            <v>100561</v>
          </cell>
          <cell r="C477">
            <v>57658</v>
          </cell>
          <cell r="D477">
            <v>54926</v>
          </cell>
          <cell r="E477">
            <v>2732</v>
          </cell>
          <cell r="F477">
            <v>42903</v>
          </cell>
          <cell r="G477">
            <v>76804</v>
          </cell>
          <cell r="H477">
            <v>56683</v>
          </cell>
          <cell r="I477">
            <v>53951</v>
          </cell>
          <cell r="J477">
            <v>2732</v>
          </cell>
          <cell r="K477">
            <v>20121</v>
          </cell>
        </row>
        <row r="478">
          <cell r="A478" t="str">
            <v>Caerphilly</v>
          </cell>
          <cell r="B478">
            <v>128321</v>
          </cell>
          <cell r="C478">
            <v>75952</v>
          </cell>
          <cell r="D478">
            <v>69714</v>
          </cell>
          <cell r="E478">
            <v>6238</v>
          </cell>
          <cell r="F478">
            <v>52369</v>
          </cell>
          <cell r="G478">
            <v>103222</v>
          </cell>
          <cell r="H478">
            <v>75705</v>
          </cell>
          <cell r="I478">
            <v>69467</v>
          </cell>
          <cell r="J478">
            <v>6238</v>
          </cell>
          <cell r="K478">
            <v>27517</v>
          </cell>
        </row>
        <row r="479">
          <cell r="A479" t="str">
            <v>Cardiff</v>
          </cell>
          <cell r="B479">
            <v>245919</v>
          </cell>
          <cell r="C479">
            <v>138772</v>
          </cell>
          <cell r="D479">
            <v>130283</v>
          </cell>
          <cell r="E479">
            <v>8489</v>
          </cell>
          <cell r="F479">
            <v>107147</v>
          </cell>
          <cell r="G479">
            <v>192458</v>
          </cell>
          <cell r="H479">
            <v>135528</v>
          </cell>
          <cell r="I479">
            <v>127039</v>
          </cell>
          <cell r="J479">
            <v>8489</v>
          </cell>
          <cell r="K479">
            <v>56930</v>
          </cell>
        </row>
        <row r="480">
          <cell r="A480" t="str">
            <v>Carmarthenshire</v>
          </cell>
          <cell r="B480">
            <v>132890</v>
          </cell>
          <cell r="C480">
            <v>72763</v>
          </cell>
          <cell r="D480">
            <v>67088</v>
          </cell>
          <cell r="E480">
            <v>5675</v>
          </cell>
          <cell r="F480">
            <v>60127</v>
          </cell>
          <cell r="G480">
            <v>95868</v>
          </cell>
          <cell r="H480">
            <v>71339</v>
          </cell>
          <cell r="I480">
            <v>65664</v>
          </cell>
          <cell r="J480">
            <v>5675</v>
          </cell>
          <cell r="K480">
            <v>24529</v>
          </cell>
        </row>
        <row r="481">
          <cell r="A481" t="str">
            <v>Ceredigion</v>
          </cell>
          <cell r="B481">
            <v>56408</v>
          </cell>
          <cell r="C481">
            <v>33765</v>
          </cell>
          <cell r="D481">
            <v>32532</v>
          </cell>
          <cell r="E481">
            <v>1233</v>
          </cell>
          <cell r="F481">
            <v>22643</v>
          </cell>
          <cell r="G481">
            <v>41823</v>
          </cell>
          <cell r="H481">
            <v>31673</v>
          </cell>
          <cell r="I481">
            <v>30440</v>
          </cell>
          <cell r="J481">
            <v>1233</v>
          </cell>
          <cell r="K481">
            <v>10150</v>
          </cell>
        </row>
        <row r="482">
          <cell r="A482" t="str">
            <v>Conwy</v>
          </cell>
          <cell r="B482">
            <v>86994</v>
          </cell>
          <cell r="C482">
            <v>47676</v>
          </cell>
          <cell r="D482">
            <v>44451</v>
          </cell>
          <cell r="E482">
            <v>3225</v>
          </cell>
          <cell r="F482">
            <v>39318</v>
          </cell>
          <cell r="G482">
            <v>60011</v>
          </cell>
          <cell r="H482">
            <v>46120</v>
          </cell>
          <cell r="I482">
            <v>42895</v>
          </cell>
          <cell r="J482">
            <v>3225</v>
          </cell>
          <cell r="K482">
            <v>13891</v>
          </cell>
        </row>
        <row r="483">
          <cell r="A483" t="str">
            <v>Denbighshire</v>
          </cell>
          <cell r="B483">
            <v>70588</v>
          </cell>
          <cell r="C483">
            <v>39596</v>
          </cell>
          <cell r="D483">
            <v>37315</v>
          </cell>
          <cell r="E483">
            <v>2281</v>
          </cell>
          <cell r="F483">
            <v>30992</v>
          </cell>
          <cell r="G483">
            <v>50545</v>
          </cell>
          <cell r="H483">
            <v>37450</v>
          </cell>
          <cell r="I483">
            <v>35169</v>
          </cell>
          <cell r="J483">
            <v>2281</v>
          </cell>
          <cell r="K483">
            <v>13095</v>
          </cell>
        </row>
        <row r="484">
          <cell r="A484" t="str">
            <v>Flintshire</v>
          </cell>
          <cell r="B484">
            <v>121825</v>
          </cell>
          <cell r="C484">
            <v>73627</v>
          </cell>
          <cell r="D484">
            <v>70077</v>
          </cell>
          <cell r="E484">
            <v>3550</v>
          </cell>
          <cell r="F484">
            <v>48198</v>
          </cell>
          <cell r="G484">
            <v>92282</v>
          </cell>
          <cell r="H484">
            <v>71222</v>
          </cell>
          <cell r="I484">
            <v>67672</v>
          </cell>
          <cell r="J484">
            <v>3550</v>
          </cell>
          <cell r="K484">
            <v>21060</v>
          </cell>
        </row>
        <row r="485">
          <cell r="A485" t="str">
            <v>Gwynedd</v>
          </cell>
          <cell r="B485">
            <v>90797</v>
          </cell>
          <cell r="C485">
            <v>47443</v>
          </cell>
          <cell r="D485">
            <v>42714</v>
          </cell>
          <cell r="E485">
            <v>4729</v>
          </cell>
          <cell r="F485">
            <v>43354</v>
          </cell>
          <cell r="G485">
            <v>66751</v>
          </cell>
          <cell r="H485">
            <v>45662</v>
          </cell>
          <cell r="I485">
            <v>40933</v>
          </cell>
          <cell r="J485">
            <v>4729</v>
          </cell>
          <cell r="K485">
            <v>21089</v>
          </cell>
        </row>
        <row r="486">
          <cell r="A486" t="str">
            <v>Isle of Anglesey</v>
          </cell>
          <cell r="B486">
            <v>54309</v>
          </cell>
          <cell r="C486">
            <v>32618</v>
          </cell>
          <cell r="D486">
            <v>30955</v>
          </cell>
          <cell r="E486">
            <v>1663</v>
          </cell>
          <cell r="F486">
            <v>21691</v>
          </cell>
          <cell r="G486">
            <v>41964</v>
          </cell>
          <cell r="H486">
            <v>31139</v>
          </cell>
          <cell r="I486">
            <v>29476</v>
          </cell>
          <cell r="J486">
            <v>1663</v>
          </cell>
          <cell r="K486">
            <v>10825</v>
          </cell>
        </row>
        <row r="487">
          <cell r="A487" t="str">
            <v>Merthyr Tydfil</v>
          </cell>
          <cell r="B487">
            <v>45480</v>
          </cell>
          <cell r="C487">
            <v>21400</v>
          </cell>
          <cell r="D487">
            <v>18483</v>
          </cell>
          <cell r="E487">
            <v>2917</v>
          </cell>
          <cell r="F487">
            <v>24080</v>
          </cell>
          <cell r="G487">
            <v>32844</v>
          </cell>
          <cell r="H487">
            <v>20679</v>
          </cell>
          <cell r="I487">
            <v>17762</v>
          </cell>
          <cell r="J487">
            <v>2917</v>
          </cell>
          <cell r="K487">
            <v>12165</v>
          </cell>
        </row>
        <row r="488">
          <cell r="A488" t="str">
            <v>Monmouthshire</v>
          </cell>
          <cell r="B488">
            <v>66906</v>
          </cell>
          <cell r="C488">
            <v>43307</v>
          </cell>
          <cell r="D488">
            <v>40190</v>
          </cell>
          <cell r="E488">
            <v>3117</v>
          </cell>
          <cell r="F488">
            <v>23599</v>
          </cell>
          <cell r="G488">
            <v>50269</v>
          </cell>
          <cell r="H488">
            <v>40243</v>
          </cell>
          <cell r="I488">
            <v>37126</v>
          </cell>
          <cell r="J488">
            <v>3117</v>
          </cell>
          <cell r="K488">
            <v>10026</v>
          </cell>
        </row>
        <row r="489">
          <cell r="A489" t="str">
            <v>Neath Port Talbot</v>
          </cell>
          <cell r="B489">
            <v>110534</v>
          </cell>
          <cell r="C489">
            <v>60795</v>
          </cell>
          <cell r="D489">
            <v>55877</v>
          </cell>
          <cell r="E489">
            <v>4918</v>
          </cell>
          <cell r="F489">
            <v>49739</v>
          </cell>
          <cell r="G489">
            <v>87120</v>
          </cell>
          <cell r="H489">
            <v>60270</v>
          </cell>
          <cell r="I489">
            <v>55352</v>
          </cell>
          <cell r="J489">
            <v>4918</v>
          </cell>
          <cell r="K489">
            <v>26850</v>
          </cell>
        </row>
        <row r="490">
          <cell r="A490" t="str">
            <v>Newport</v>
          </cell>
          <cell r="B490">
            <v>101320</v>
          </cell>
          <cell r="C490">
            <v>59979</v>
          </cell>
          <cell r="D490">
            <v>55729</v>
          </cell>
          <cell r="E490">
            <v>4250</v>
          </cell>
          <cell r="F490">
            <v>41341</v>
          </cell>
          <cell r="G490">
            <v>78264</v>
          </cell>
          <cell r="H490">
            <v>57242</v>
          </cell>
          <cell r="I490">
            <v>53214</v>
          </cell>
          <cell r="J490">
            <v>4028</v>
          </cell>
          <cell r="K490">
            <v>21022</v>
          </cell>
        </row>
        <row r="491">
          <cell r="A491" t="str">
            <v>Pembrokeshire</v>
          </cell>
          <cell r="B491">
            <v>94162</v>
          </cell>
          <cell r="C491">
            <v>44215</v>
          </cell>
          <cell r="D491">
            <v>40370</v>
          </cell>
          <cell r="E491">
            <v>3845</v>
          </cell>
          <cell r="F491">
            <v>49947</v>
          </cell>
          <cell r="G491">
            <v>65263</v>
          </cell>
          <cell r="H491">
            <v>43884</v>
          </cell>
          <cell r="I491">
            <v>40039</v>
          </cell>
          <cell r="J491">
            <v>3845</v>
          </cell>
          <cell r="K491">
            <v>21379</v>
          </cell>
        </row>
        <row r="492">
          <cell r="A492" t="str">
            <v>Powys</v>
          </cell>
          <cell r="B492">
            <v>96816</v>
          </cell>
          <cell r="C492">
            <v>60151</v>
          </cell>
          <cell r="D492">
            <v>57167</v>
          </cell>
          <cell r="E492">
            <v>2984</v>
          </cell>
          <cell r="F492">
            <v>36665</v>
          </cell>
          <cell r="G492">
            <v>70286</v>
          </cell>
          <cell r="H492">
            <v>57065</v>
          </cell>
          <cell r="I492">
            <v>54081</v>
          </cell>
          <cell r="J492">
            <v>2984</v>
          </cell>
          <cell r="K492">
            <v>13221</v>
          </cell>
        </row>
        <row r="493">
          <cell r="A493" t="str">
            <v>Rhondda, Cynon, Taff</v>
          </cell>
          <cell r="B493">
            <v>191453</v>
          </cell>
          <cell r="C493">
            <v>109105</v>
          </cell>
          <cell r="D493">
            <v>100830</v>
          </cell>
          <cell r="E493">
            <v>8275</v>
          </cell>
          <cell r="F493">
            <v>82348</v>
          </cell>
          <cell r="G493">
            <v>150911</v>
          </cell>
          <cell r="H493">
            <v>107795</v>
          </cell>
          <cell r="I493">
            <v>99520</v>
          </cell>
          <cell r="J493">
            <v>8275</v>
          </cell>
          <cell r="K493">
            <v>43116</v>
          </cell>
        </row>
        <row r="494">
          <cell r="A494" t="str">
            <v>Swansea</v>
          </cell>
          <cell r="B494">
            <v>187866</v>
          </cell>
          <cell r="C494">
            <v>108351</v>
          </cell>
          <cell r="D494">
            <v>100347</v>
          </cell>
          <cell r="E494">
            <v>8004</v>
          </cell>
          <cell r="F494">
            <v>79515</v>
          </cell>
          <cell r="G494">
            <v>141175</v>
          </cell>
          <cell r="H494">
            <v>104473</v>
          </cell>
          <cell r="I494">
            <v>96469</v>
          </cell>
          <cell r="J494">
            <v>8004</v>
          </cell>
          <cell r="K494">
            <v>36702</v>
          </cell>
        </row>
        <row r="495">
          <cell r="A495" t="str">
            <v>Torfaen</v>
          </cell>
          <cell r="B495">
            <v>69859</v>
          </cell>
          <cell r="C495">
            <v>42247</v>
          </cell>
          <cell r="D495">
            <v>39227</v>
          </cell>
          <cell r="E495">
            <v>3020</v>
          </cell>
          <cell r="F495">
            <v>27612</v>
          </cell>
          <cell r="G495">
            <v>55883</v>
          </cell>
          <cell r="H495">
            <v>41726</v>
          </cell>
          <cell r="I495">
            <v>38706</v>
          </cell>
          <cell r="J495">
            <v>3020</v>
          </cell>
          <cell r="K495">
            <v>14157</v>
          </cell>
        </row>
        <row r="496">
          <cell r="A496" t="str">
            <v>The Vale of Glamorgan</v>
          </cell>
          <cell r="B496">
            <v>88457</v>
          </cell>
          <cell r="C496">
            <v>55578</v>
          </cell>
          <cell r="D496">
            <v>51778</v>
          </cell>
          <cell r="E496">
            <v>3800</v>
          </cell>
          <cell r="F496">
            <v>32879</v>
          </cell>
          <cell r="G496">
            <v>68432</v>
          </cell>
          <cell r="H496">
            <v>54844</v>
          </cell>
          <cell r="I496">
            <v>51044</v>
          </cell>
          <cell r="J496">
            <v>3800</v>
          </cell>
          <cell r="K496">
            <v>13588</v>
          </cell>
        </row>
        <row r="497">
          <cell r="A497" t="str">
            <v>Wrexham</v>
          </cell>
          <cell r="B497">
            <v>100975</v>
          </cell>
          <cell r="C497">
            <v>55281</v>
          </cell>
          <cell r="D497">
            <v>49977</v>
          </cell>
          <cell r="E497">
            <v>5304</v>
          </cell>
          <cell r="F497">
            <v>45694</v>
          </cell>
          <cell r="G497">
            <v>77006</v>
          </cell>
          <cell r="H497">
            <v>54384</v>
          </cell>
          <cell r="I497">
            <v>49080</v>
          </cell>
          <cell r="J497">
            <v>5304</v>
          </cell>
          <cell r="K497">
            <v>22622</v>
          </cell>
        </row>
        <row r="499">
          <cell r="A499" t="str">
            <v>SCOTLAND</v>
          </cell>
          <cell r="B499">
            <v>4034124</v>
          </cell>
          <cell r="C499">
            <v>2502062</v>
          </cell>
          <cell r="D499">
            <v>2314123</v>
          </cell>
          <cell r="E499">
            <v>187939</v>
          </cell>
          <cell r="F499">
            <v>1532062</v>
          </cell>
          <cell r="G499">
            <v>3159579</v>
          </cell>
          <cell r="H499">
            <v>2444598</v>
          </cell>
          <cell r="I499">
            <v>2259353</v>
          </cell>
          <cell r="J499">
            <v>185245</v>
          </cell>
          <cell r="K499">
            <v>714981</v>
          </cell>
        </row>
        <row r="501">
          <cell r="A501" t="str">
            <v>Aberdeen City</v>
          </cell>
          <cell r="B501">
            <v>169810</v>
          </cell>
          <cell r="C501">
            <v>117891</v>
          </cell>
          <cell r="D501">
            <v>112450</v>
          </cell>
          <cell r="E501">
            <v>5441</v>
          </cell>
          <cell r="F501">
            <v>51919</v>
          </cell>
          <cell r="G501">
            <v>136834</v>
          </cell>
          <cell r="H501">
            <v>114301</v>
          </cell>
          <cell r="I501">
            <v>108860</v>
          </cell>
          <cell r="J501">
            <v>5441</v>
          </cell>
          <cell r="K501">
            <v>22533</v>
          </cell>
        </row>
        <row r="502">
          <cell r="A502" t="str">
            <v>Aberdeenshire</v>
          </cell>
          <cell r="B502">
            <v>176346</v>
          </cell>
          <cell r="C502">
            <v>117600</v>
          </cell>
          <cell r="D502">
            <v>113241</v>
          </cell>
          <cell r="E502">
            <v>4359</v>
          </cell>
          <cell r="F502">
            <v>58746</v>
          </cell>
          <cell r="G502">
            <v>139016</v>
          </cell>
          <cell r="H502">
            <v>113217</v>
          </cell>
          <cell r="I502">
            <v>109088</v>
          </cell>
          <cell r="J502">
            <v>4129</v>
          </cell>
          <cell r="K502">
            <v>25799</v>
          </cell>
        </row>
        <row r="503">
          <cell r="A503" t="str">
            <v>Angus</v>
          </cell>
          <cell r="B503">
            <v>86247</v>
          </cell>
          <cell r="C503">
            <v>53543</v>
          </cell>
          <cell r="D503">
            <v>49216</v>
          </cell>
          <cell r="E503">
            <v>4327</v>
          </cell>
          <cell r="F503">
            <v>32704</v>
          </cell>
          <cell r="G503">
            <v>64960</v>
          </cell>
          <cell r="H503">
            <v>53083</v>
          </cell>
          <cell r="I503">
            <v>48756</v>
          </cell>
          <cell r="J503">
            <v>4327</v>
          </cell>
          <cell r="K503">
            <v>11877</v>
          </cell>
        </row>
        <row r="504">
          <cell r="A504" t="str">
            <v>Argyll &amp; Bute</v>
          </cell>
          <cell r="B504">
            <v>67052</v>
          </cell>
          <cell r="C504">
            <v>43396</v>
          </cell>
          <cell r="D504">
            <v>40394</v>
          </cell>
          <cell r="E504">
            <v>3002</v>
          </cell>
          <cell r="F504">
            <v>23656</v>
          </cell>
          <cell r="G504">
            <v>49939</v>
          </cell>
          <cell r="H504">
            <v>41339</v>
          </cell>
          <cell r="I504">
            <v>38337</v>
          </cell>
          <cell r="J504">
            <v>3002</v>
          </cell>
          <cell r="K504">
            <v>8600</v>
          </cell>
        </row>
        <row r="505">
          <cell r="A505" t="str">
            <v>Clackmannanshire</v>
          </cell>
          <cell r="B505">
            <v>39031</v>
          </cell>
          <cell r="C505">
            <v>23619</v>
          </cell>
          <cell r="D505">
            <v>21311</v>
          </cell>
          <cell r="E505">
            <v>2308</v>
          </cell>
          <cell r="F505">
            <v>15412</v>
          </cell>
          <cell r="G505">
            <v>28255</v>
          </cell>
          <cell r="H505">
            <v>22889</v>
          </cell>
          <cell r="I505">
            <v>20581</v>
          </cell>
          <cell r="J505">
            <v>2308</v>
          </cell>
          <cell r="K505">
            <v>5366</v>
          </cell>
        </row>
        <row r="506">
          <cell r="A506" t="str">
            <v>Dumfries &amp; Galloway</v>
          </cell>
          <cell r="B506">
            <v>118942</v>
          </cell>
          <cell r="C506">
            <v>69493</v>
          </cell>
          <cell r="D506">
            <v>65734</v>
          </cell>
          <cell r="E506">
            <v>3759</v>
          </cell>
          <cell r="F506">
            <v>49449</v>
          </cell>
          <cell r="G506">
            <v>86817</v>
          </cell>
          <cell r="H506">
            <v>66655</v>
          </cell>
          <cell r="I506">
            <v>62896</v>
          </cell>
          <cell r="J506">
            <v>3759</v>
          </cell>
          <cell r="K506">
            <v>20162</v>
          </cell>
        </row>
        <row r="507">
          <cell r="A507" t="str">
            <v>Dundee City</v>
          </cell>
          <cell r="B507">
            <v>117616</v>
          </cell>
          <cell r="C507">
            <v>69361</v>
          </cell>
          <cell r="D507">
            <v>64586</v>
          </cell>
          <cell r="E507">
            <v>4775</v>
          </cell>
          <cell r="F507">
            <v>48255</v>
          </cell>
          <cell r="G507">
            <v>91858</v>
          </cell>
          <cell r="H507">
            <v>67738</v>
          </cell>
          <cell r="I507">
            <v>62963</v>
          </cell>
          <cell r="J507">
            <v>4775</v>
          </cell>
          <cell r="K507">
            <v>24120</v>
          </cell>
        </row>
        <row r="508">
          <cell r="A508" t="str">
            <v>East Ayrshire</v>
          </cell>
          <cell r="B508">
            <v>93591</v>
          </cell>
          <cell r="C508">
            <v>52314</v>
          </cell>
          <cell r="D508">
            <v>43434</v>
          </cell>
          <cell r="E508">
            <v>8880</v>
          </cell>
          <cell r="F508">
            <v>41277</v>
          </cell>
          <cell r="G508">
            <v>74365</v>
          </cell>
          <cell r="H508">
            <v>51712</v>
          </cell>
          <cell r="I508">
            <v>43045</v>
          </cell>
          <cell r="J508">
            <v>8667</v>
          </cell>
          <cell r="K508">
            <v>22653</v>
          </cell>
        </row>
        <row r="509">
          <cell r="A509" t="str">
            <v>East Dunbartonshire</v>
          </cell>
          <cell r="B509">
            <v>82021</v>
          </cell>
          <cell r="C509">
            <v>54861</v>
          </cell>
          <cell r="D509">
            <v>53144</v>
          </cell>
          <cell r="E509">
            <v>1717</v>
          </cell>
          <cell r="F509">
            <v>27160</v>
          </cell>
          <cell r="G509">
            <v>67211</v>
          </cell>
          <cell r="H509">
            <v>53671</v>
          </cell>
          <cell r="I509">
            <v>52157</v>
          </cell>
          <cell r="J509">
            <v>1514</v>
          </cell>
          <cell r="K509">
            <v>13540</v>
          </cell>
        </row>
        <row r="510">
          <cell r="A510" t="str">
            <v>East Lothian</v>
          </cell>
          <cell r="B510">
            <v>73685</v>
          </cell>
          <cell r="C510">
            <v>46558</v>
          </cell>
          <cell r="D510">
            <v>43922</v>
          </cell>
          <cell r="E510">
            <v>2636</v>
          </cell>
          <cell r="F510">
            <v>27127</v>
          </cell>
          <cell r="G510">
            <v>54479</v>
          </cell>
          <cell r="H510">
            <v>44239</v>
          </cell>
          <cell r="I510">
            <v>41603</v>
          </cell>
          <cell r="J510">
            <v>2636</v>
          </cell>
          <cell r="K510">
            <v>10240</v>
          </cell>
        </row>
        <row r="511">
          <cell r="A511" t="str">
            <v>East Renfrewshire</v>
          </cell>
          <cell r="B511">
            <v>66342</v>
          </cell>
          <cell r="C511">
            <v>42715</v>
          </cell>
          <cell r="D511">
            <v>41685</v>
          </cell>
          <cell r="E511">
            <v>1030</v>
          </cell>
          <cell r="F511">
            <v>23627</v>
          </cell>
          <cell r="G511">
            <v>50164</v>
          </cell>
          <cell r="H511">
            <v>41390</v>
          </cell>
          <cell r="I511">
            <v>40360</v>
          </cell>
          <cell r="J511">
            <v>1030</v>
          </cell>
          <cell r="K511">
            <v>8774</v>
          </cell>
        </row>
        <row r="512">
          <cell r="A512" t="str">
            <v>Edinburgh, City of</v>
          </cell>
          <cell r="B512">
            <v>364997</v>
          </cell>
          <cell r="C512">
            <v>229117</v>
          </cell>
          <cell r="D512">
            <v>216830</v>
          </cell>
          <cell r="E512">
            <v>12287</v>
          </cell>
          <cell r="F512">
            <v>135880</v>
          </cell>
          <cell r="G512">
            <v>288185</v>
          </cell>
          <cell r="H512">
            <v>224798</v>
          </cell>
          <cell r="I512">
            <v>212993</v>
          </cell>
          <cell r="J512">
            <v>11805</v>
          </cell>
          <cell r="K512">
            <v>63387</v>
          </cell>
        </row>
        <row r="513">
          <cell r="A513" t="str">
            <v xml:space="preserve">Eilean Siar </v>
          </cell>
          <cell r="B513">
            <v>20366</v>
          </cell>
          <cell r="C513">
            <v>10882</v>
          </cell>
          <cell r="D513">
            <v>9040</v>
          </cell>
          <cell r="E513">
            <v>1842</v>
          </cell>
          <cell r="F513">
            <v>9484</v>
          </cell>
          <cell r="G513">
            <v>12431</v>
          </cell>
          <cell r="H513">
            <v>10348</v>
          </cell>
          <cell r="I513">
            <v>8506</v>
          </cell>
          <cell r="J513">
            <v>1842</v>
          </cell>
          <cell r="K513">
            <v>2083</v>
          </cell>
        </row>
        <row r="514">
          <cell r="A514" t="str">
            <v>Falkirk</v>
          </cell>
          <cell r="B514">
            <v>113957</v>
          </cell>
          <cell r="C514">
            <v>71288</v>
          </cell>
          <cell r="D514">
            <v>66366</v>
          </cell>
          <cell r="E514">
            <v>4922</v>
          </cell>
          <cell r="F514">
            <v>42669</v>
          </cell>
          <cell r="G514">
            <v>89364</v>
          </cell>
          <cell r="H514">
            <v>70339</v>
          </cell>
          <cell r="I514">
            <v>65417</v>
          </cell>
          <cell r="J514">
            <v>4922</v>
          </cell>
          <cell r="K514">
            <v>19025</v>
          </cell>
        </row>
        <row r="515">
          <cell r="A515" t="str">
            <v>Fife</v>
          </cell>
          <cell r="B515">
            <v>274126</v>
          </cell>
          <cell r="C515">
            <v>177308</v>
          </cell>
          <cell r="D515">
            <v>161551</v>
          </cell>
          <cell r="E515">
            <v>15757</v>
          </cell>
          <cell r="F515">
            <v>96818</v>
          </cell>
          <cell r="G515">
            <v>213680</v>
          </cell>
          <cell r="H515">
            <v>173877</v>
          </cell>
          <cell r="I515">
            <v>158348</v>
          </cell>
          <cell r="J515">
            <v>15529</v>
          </cell>
          <cell r="K515">
            <v>39803</v>
          </cell>
        </row>
        <row r="516">
          <cell r="A516" t="str">
            <v>Glasgow City</v>
          </cell>
          <cell r="B516">
            <v>495039</v>
          </cell>
          <cell r="C516">
            <v>251765</v>
          </cell>
          <cell r="D516">
            <v>221662</v>
          </cell>
          <cell r="E516">
            <v>30103</v>
          </cell>
          <cell r="F516">
            <v>243274</v>
          </cell>
          <cell r="G516">
            <v>379608</v>
          </cell>
          <cell r="H516">
            <v>246387</v>
          </cell>
          <cell r="I516">
            <v>216506</v>
          </cell>
          <cell r="J516">
            <v>29881</v>
          </cell>
          <cell r="K516">
            <v>133221</v>
          </cell>
        </row>
        <row r="517">
          <cell r="A517" t="str">
            <v>Highland</v>
          </cell>
          <cell r="B517">
            <v>162016</v>
          </cell>
          <cell r="C517">
            <v>103816</v>
          </cell>
          <cell r="D517">
            <v>98352</v>
          </cell>
          <cell r="E517">
            <v>5464</v>
          </cell>
          <cell r="F517">
            <v>58200</v>
          </cell>
          <cell r="G517">
            <v>126511</v>
          </cell>
          <cell r="H517">
            <v>100940</v>
          </cell>
          <cell r="I517">
            <v>95476</v>
          </cell>
          <cell r="J517">
            <v>5464</v>
          </cell>
          <cell r="K517">
            <v>25571</v>
          </cell>
        </row>
        <row r="518">
          <cell r="A518" t="str">
            <v>Inverclyde</v>
          </cell>
          <cell r="B518">
            <v>69056</v>
          </cell>
          <cell r="C518">
            <v>42315</v>
          </cell>
          <cell r="D518">
            <v>37792</v>
          </cell>
          <cell r="E518">
            <v>4523</v>
          </cell>
          <cell r="F518">
            <v>26741</v>
          </cell>
          <cell r="G518">
            <v>53395</v>
          </cell>
          <cell r="H518">
            <v>41358</v>
          </cell>
          <cell r="I518">
            <v>37328</v>
          </cell>
          <cell r="J518">
            <v>4030</v>
          </cell>
          <cell r="K518">
            <v>12037</v>
          </cell>
        </row>
        <row r="519">
          <cell r="A519" t="str">
            <v>Midlothian</v>
          </cell>
          <cell r="B519">
            <v>59502</v>
          </cell>
          <cell r="C519">
            <v>41909</v>
          </cell>
          <cell r="D519">
            <v>39937</v>
          </cell>
          <cell r="E519">
            <v>1972</v>
          </cell>
          <cell r="F519">
            <v>17593</v>
          </cell>
          <cell r="G519">
            <v>49697</v>
          </cell>
          <cell r="H519">
            <v>40810</v>
          </cell>
          <cell r="I519">
            <v>38838</v>
          </cell>
          <cell r="J519">
            <v>1972</v>
          </cell>
          <cell r="K519">
            <v>8887</v>
          </cell>
        </row>
        <row r="520">
          <cell r="A520" t="str">
            <v>Moray</v>
          </cell>
          <cell r="B520">
            <v>66727</v>
          </cell>
          <cell r="C520">
            <v>46063</v>
          </cell>
          <cell r="D520">
            <v>42594</v>
          </cell>
          <cell r="E520">
            <v>3469</v>
          </cell>
          <cell r="F520">
            <v>20664</v>
          </cell>
          <cell r="G520">
            <v>53810</v>
          </cell>
          <cell r="H520">
            <v>45089</v>
          </cell>
          <cell r="I520">
            <v>41620</v>
          </cell>
          <cell r="J520">
            <v>3469</v>
          </cell>
          <cell r="K520">
            <v>8721</v>
          </cell>
        </row>
        <row r="521">
          <cell r="A521" t="str">
            <v>North Ayrshire</v>
          </cell>
          <cell r="B521">
            <v>110453</v>
          </cell>
          <cell r="C521">
            <v>64982</v>
          </cell>
          <cell r="D521">
            <v>56293</v>
          </cell>
          <cell r="E521">
            <v>8689</v>
          </cell>
          <cell r="F521">
            <v>45471</v>
          </cell>
          <cell r="G521">
            <v>86085</v>
          </cell>
          <cell r="H521">
            <v>64220</v>
          </cell>
          <cell r="I521">
            <v>55531</v>
          </cell>
          <cell r="J521">
            <v>8689</v>
          </cell>
          <cell r="K521">
            <v>21865</v>
          </cell>
        </row>
        <row r="522">
          <cell r="A522" t="str">
            <v>North Lanarkshire</v>
          </cell>
          <cell r="B522">
            <v>257729</v>
          </cell>
          <cell r="C522">
            <v>153861</v>
          </cell>
          <cell r="D522">
            <v>140203</v>
          </cell>
          <cell r="E522">
            <v>13658</v>
          </cell>
          <cell r="F522">
            <v>103868</v>
          </cell>
          <cell r="G522">
            <v>208077</v>
          </cell>
          <cell r="H522">
            <v>151812</v>
          </cell>
          <cell r="I522">
            <v>138354</v>
          </cell>
          <cell r="J522">
            <v>13458</v>
          </cell>
          <cell r="K522">
            <v>56265</v>
          </cell>
        </row>
        <row r="523">
          <cell r="A523" t="str">
            <v>Orkney Islands</v>
          </cell>
          <cell r="B523">
            <v>15109</v>
          </cell>
          <cell r="C523">
            <v>11901</v>
          </cell>
          <cell r="D523">
            <v>11175</v>
          </cell>
          <cell r="E523">
            <v>726</v>
          </cell>
          <cell r="F523">
            <v>3208</v>
          </cell>
          <cell r="G523">
            <v>12822</v>
          </cell>
          <cell r="H523">
            <v>11254</v>
          </cell>
          <cell r="I523">
            <v>10528</v>
          </cell>
          <cell r="J523">
            <v>726</v>
          </cell>
          <cell r="K523">
            <v>1568</v>
          </cell>
        </row>
        <row r="524">
          <cell r="A524" t="str">
            <v>Perth &amp; Kinross</v>
          </cell>
          <cell r="B524">
            <v>102593</v>
          </cell>
          <cell r="C524">
            <v>65197</v>
          </cell>
          <cell r="D524">
            <v>59864</v>
          </cell>
          <cell r="E524">
            <v>5333</v>
          </cell>
          <cell r="F524">
            <v>37396</v>
          </cell>
          <cell r="G524">
            <v>78082</v>
          </cell>
          <cell r="H524">
            <v>64736</v>
          </cell>
          <cell r="I524">
            <v>59403</v>
          </cell>
          <cell r="J524">
            <v>5333</v>
          </cell>
          <cell r="K524">
            <v>13346</v>
          </cell>
        </row>
        <row r="525">
          <cell r="A525" t="str">
            <v>Renfrewshire</v>
          </cell>
          <cell r="B525">
            <v>139319</v>
          </cell>
          <cell r="C525">
            <v>88393</v>
          </cell>
          <cell r="D525">
            <v>81370</v>
          </cell>
          <cell r="E525">
            <v>7023</v>
          </cell>
          <cell r="F525">
            <v>50926</v>
          </cell>
          <cell r="G525">
            <v>112189</v>
          </cell>
          <cell r="H525">
            <v>86180</v>
          </cell>
          <cell r="I525">
            <v>79358</v>
          </cell>
          <cell r="J525">
            <v>6822</v>
          </cell>
          <cell r="K525">
            <v>26009</v>
          </cell>
        </row>
        <row r="526">
          <cell r="A526" t="str">
            <v xml:space="preserve">Scottish Borders </v>
          </cell>
          <cell r="B526">
            <v>84062</v>
          </cell>
          <cell r="C526">
            <v>51512</v>
          </cell>
          <cell r="D526">
            <v>48306</v>
          </cell>
          <cell r="E526">
            <v>3206</v>
          </cell>
          <cell r="F526">
            <v>32550</v>
          </cell>
          <cell r="G526">
            <v>61236</v>
          </cell>
          <cell r="H526">
            <v>50139</v>
          </cell>
          <cell r="I526">
            <v>46933</v>
          </cell>
          <cell r="J526">
            <v>3206</v>
          </cell>
          <cell r="K526">
            <v>11097</v>
          </cell>
        </row>
        <row r="527">
          <cell r="A527" t="str">
            <v>Shetland Islands</v>
          </cell>
          <cell r="B527">
            <v>17533</v>
          </cell>
          <cell r="C527">
            <v>13036</v>
          </cell>
          <cell r="D527">
            <v>12782</v>
          </cell>
          <cell r="E527">
            <v>254</v>
          </cell>
          <cell r="F527">
            <v>4497</v>
          </cell>
          <cell r="G527">
            <v>14727</v>
          </cell>
          <cell r="H527">
            <v>12524</v>
          </cell>
          <cell r="I527">
            <v>12270</v>
          </cell>
          <cell r="J527">
            <v>254</v>
          </cell>
          <cell r="K527">
            <v>2203</v>
          </cell>
        </row>
        <row r="528">
          <cell r="A528" t="str">
            <v>South Ayrshire</v>
          </cell>
          <cell r="B528">
            <v>93750</v>
          </cell>
          <cell r="C528">
            <v>57811</v>
          </cell>
          <cell r="D528">
            <v>52004</v>
          </cell>
          <cell r="E528">
            <v>5807</v>
          </cell>
          <cell r="F528">
            <v>35939</v>
          </cell>
          <cell r="G528">
            <v>72288</v>
          </cell>
          <cell r="H528">
            <v>56872</v>
          </cell>
          <cell r="I528">
            <v>51065</v>
          </cell>
          <cell r="J528">
            <v>5807</v>
          </cell>
          <cell r="K528">
            <v>15416</v>
          </cell>
        </row>
        <row r="529">
          <cell r="A529" t="str">
            <v>South Lanarkshire</v>
          </cell>
          <cell r="B529">
            <v>239667</v>
          </cell>
          <cell r="C529">
            <v>157204</v>
          </cell>
          <cell r="D529">
            <v>149164</v>
          </cell>
          <cell r="E529">
            <v>8040</v>
          </cell>
          <cell r="F529">
            <v>82463</v>
          </cell>
          <cell r="G529">
            <v>195841</v>
          </cell>
          <cell r="H529">
            <v>154816</v>
          </cell>
          <cell r="I529">
            <v>146776</v>
          </cell>
          <cell r="J529">
            <v>8040</v>
          </cell>
          <cell r="K529">
            <v>41025</v>
          </cell>
        </row>
        <row r="530">
          <cell r="A530" t="str">
            <v>Stirling</v>
          </cell>
          <cell r="B530">
            <v>63134</v>
          </cell>
          <cell r="C530">
            <v>39714</v>
          </cell>
          <cell r="D530">
            <v>37019</v>
          </cell>
          <cell r="E530">
            <v>2695</v>
          </cell>
          <cell r="F530">
            <v>23420</v>
          </cell>
          <cell r="G530">
            <v>47849</v>
          </cell>
          <cell r="H530">
            <v>38246</v>
          </cell>
          <cell r="I530">
            <v>35773</v>
          </cell>
          <cell r="J530">
            <v>2473</v>
          </cell>
          <cell r="K530">
            <v>9603</v>
          </cell>
        </row>
        <row r="531">
          <cell r="A531" t="str">
            <v>West Dunbartonshire</v>
          </cell>
          <cell r="B531">
            <v>75968</v>
          </cell>
          <cell r="C531">
            <v>45304</v>
          </cell>
          <cell r="D531">
            <v>42134</v>
          </cell>
          <cell r="E531">
            <v>3170</v>
          </cell>
          <cell r="F531">
            <v>30664</v>
          </cell>
          <cell r="G531">
            <v>57988</v>
          </cell>
          <cell r="H531">
            <v>44371</v>
          </cell>
          <cell r="I531">
            <v>41201</v>
          </cell>
          <cell r="J531">
            <v>3170</v>
          </cell>
          <cell r="K531">
            <v>13617</v>
          </cell>
        </row>
        <row r="532">
          <cell r="A532" t="str">
            <v>West Lothian</v>
          </cell>
          <cell r="B532">
            <v>118338</v>
          </cell>
          <cell r="C532">
            <v>87333</v>
          </cell>
          <cell r="D532">
            <v>80568</v>
          </cell>
          <cell r="E532">
            <v>6765</v>
          </cell>
          <cell r="F532">
            <v>31005</v>
          </cell>
          <cell r="G532">
            <v>101816</v>
          </cell>
          <cell r="H532">
            <v>85248</v>
          </cell>
          <cell r="I532">
            <v>78483</v>
          </cell>
          <cell r="J532">
            <v>6765</v>
          </cell>
          <cell r="K532">
            <v>16568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A per head"/>
      <sheetName val="GDHI"/>
      <sheetName val="Labour market"/>
      <sheetName val="NEET"/>
      <sheetName val="Low pay"/>
      <sheetName val="Gender pay gap"/>
      <sheetName val="Travel"/>
      <sheetName val="Emissions"/>
      <sheetName val="Qualifications"/>
      <sheetName val="Exams"/>
      <sheetName val="Relative poverty"/>
      <sheetName val="No chart_GVA per head"/>
      <sheetName val="No chart_Productivity"/>
      <sheetName val="No chart_Collective bargaining"/>
    </sheetNames>
    <sheetDataSet>
      <sheetData sheetId="0">
        <row r="14">
          <cell r="B14">
            <v>1999</v>
          </cell>
          <cell r="C14">
            <v>2000</v>
          </cell>
          <cell r="D14">
            <v>2001</v>
          </cell>
          <cell r="E14">
            <v>2002</v>
          </cell>
          <cell r="F14">
            <v>2003</v>
          </cell>
          <cell r="G14">
            <v>2004</v>
          </cell>
          <cell r="H14">
            <v>2005</v>
          </cell>
          <cell r="I14">
            <v>2006</v>
          </cell>
          <cell r="J14">
            <v>2007</v>
          </cell>
          <cell r="K14">
            <v>2008</v>
          </cell>
          <cell r="L14">
            <v>2009</v>
          </cell>
          <cell r="M14">
            <v>2010</v>
          </cell>
          <cell r="N14">
            <v>2011</v>
          </cell>
          <cell r="O14">
            <v>2012</v>
          </cell>
          <cell r="P14">
            <v>2013</v>
          </cell>
          <cell r="Q14">
            <v>2014</v>
          </cell>
          <cell r="R14">
            <v>2015</v>
          </cell>
          <cell r="S14">
            <v>2016</v>
          </cell>
          <cell r="T14">
            <v>2017</v>
          </cell>
        </row>
        <row r="15">
          <cell r="B15">
            <v>21.986395130006127</v>
          </cell>
          <cell r="C15">
            <v>22.671272057319502</v>
          </cell>
          <cell r="D15">
            <v>23.158926622860861</v>
          </cell>
          <cell r="E15">
            <v>23.570960034701532</v>
          </cell>
          <cell r="F15">
            <v>24.258903021768724</v>
          </cell>
          <cell r="G15">
            <v>24.64608888780058</v>
          </cell>
          <cell r="H15">
            <v>25.275884724410574</v>
          </cell>
          <cell r="I15">
            <v>25.723811407839211</v>
          </cell>
          <cell r="J15">
            <v>26.155189066371271</v>
          </cell>
          <cell r="K15">
            <v>25.910567216765745</v>
          </cell>
          <cell r="L15">
            <v>24.611388353120148</v>
          </cell>
          <cell r="M15">
            <v>24.865703106158218</v>
          </cell>
          <cell r="N15">
            <v>25.018114440600552</v>
          </cell>
          <cell r="O15">
            <v>25.162706932246948</v>
          </cell>
          <cell r="P15">
            <v>25.366842057332416</v>
          </cell>
          <cell r="Q15">
            <v>26.018336030269758</v>
          </cell>
          <cell r="R15">
            <v>26.470927660704341</v>
          </cell>
          <cell r="S15">
            <v>26.749383919285712</v>
          </cell>
          <cell r="T15">
            <v>27.095938749697549</v>
          </cell>
        </row>
        <row r="16">
          <cell r="B16">
            <v>15.778465068766835</v>
          </cell>
          <cell r="C16">
            <v>16.421787008018935</v>
          </cell>
          <cell r="D16">
            <v>16.613108508187668</v>
          </cell>
          <cell r="E16">
            <v>17.018854032808779</v>
          </cell>
          <cell r="F16">
            <v>17.657905566934367</v>
          </cell>
          <cell r="G16">
            <v>18.071144395355144</v>
          </cell>
          <cell r="H16">
            <v>18.398556701239244</v>
          </cell>
          <cell r="I16">
            <v>18.75158256041864</v>
          </cell>
          <cell r="J16">
            <v>18.80152306873002</v>
          </cell>
          <cell r="K16">
            <v>18.146534530433758</v>
          </cell>
          <cell r="L16">
            <v>17.535124875282673</v>
          </cell>
          <cell r="M16">
            <v>17.675577898937398</v>
          </cell>
          <cell r="N16">
            <v>18.289303528542398</v>
          </cell>
          <cell r="O16">
            <v>18.395825465092333</v>
          </cell>
          <cell r="P16">
            <v>18.58998732161697</v>
          </cell>
          <cell r="Q16">
            <v>18.717440547264005</v>
          </cell>
          <cell r="R16">
            <v>19.110473216942026</v>
          </cell>
          <cell r="S16">
            <v>19.368164078184478</v>
          </cell>
          <cell r="T16">
            <v>19.568886762778924</v>
          </cell>
        </row>
        <row r="17">
          <cell r="A17" t="str">
            <v>Wales % of UK (right axis)</v>
          </cell>
          <cell r="B17">
            <v>71.7646752706315</v>
          </cell>
          <cell r="C17">
            <v>72.434343192124075</v>
          </cell>
          <cell r="D17">
            <v>71.735226674056548</v>
          </cell>
          <cell r="E17">
            <v>72.202634121619823</v>
          </cell>
          <cell r="F17">
            <v>72.78938190687785</v>
          </cell>
          <cell r="G17">
            <v>73.322564393980059</v>
          </cell>
          <cell r="H17">
            <v>72.790950353838866</v>
          </cell>
          <cell r="I17">
            <v>72.895817276533847</v>
          </cell>
          <cell r="J17">
            <v>71.884485411362817</v>
          </cell>
          <cell r="K17">
            <v>70.03526545220447</v>
          </cell>
          <cell r="L17">
            <v>71.248011789061181</v>
          </cell>
          <cell r="M17">
            <v>71.084166908434938</v>
          </cell>
          <cell r="N17">
            <v>73.104244414445844</v>
          </cell>
          <cell r="O17">
            <v>73.107497991471632</v>
          </cell>
          <cell r="P17">
            <v>73.28459443079727</v>
          </cell>
          <cell r="Q17">
            <v>71.939421973365697</v>
          </cell>
          <cell r="R17">
            <v>72.194195314549589</v>
          </cell>
          <cell r="S17">
            <v>72.406019281141127</v>
          </cell>
          <cell r="T17">
            <v>72.220737371564056</v>
          </cell>
        </row>
      </sheetData>
      <sheetData sheetId="1">
        <row r="33">
          <cell r="B33">
            <v>1999</v>
          </cell>
        </row>
      </sheetData>
      <sheetData sheetId="2">
        <row r="6">
          <cell r="B6">
            <v>1999</v>
          </cell>
        </row>
      </sheetData>
      <sheetData sheetId="3">
        <row r="9">
          <cell r="B9" t="str">
            <v>16-18 year olds</v>
          </cell>
        </row>
      </sheetData>
      <sheetData sheetId="4"/>
      <sheetData sheetId="5">
        <row r="8">
          <cell r="B8">
            <v>1999</v>
          </cell>
        </row>
      </sheetData>
      <sheetData sheetId="6">
        <row r="6">
          <cell r="A6" t="str">
            <v>Car</v>
          </cell>
          <cell r="B6">
            <v>0.81</v>
          </cell>
        </row>
        <row r="7">
          <cell r="A7" t="str">
            <v>Walk</v>
          </cell>
          <cell r="B7">
            <v>0.08</v>
          </cell>
        </row>
        <row r="8">
          <cell r="A8" t="str">
            <v>Bus/coach</v>
          </cell>
          <cell r="B8">
            <v>0.04</v>
          </cell>
        </row>
        <row r="9">
          <cell r="A9" t="str">
            <v>Rail</v>
          </cell>
          <cell r="B9">
            <v>0.04</v>
          </cell>
        </row>
        <row r="10">
          <cell r="A10" t="str">
            <v>Bicycle</v>
          </cell>
          <cell r="B10">
            <v>0.02</v>
          </cell>
        </row>
      </sheetData>
      <sheetData sheetId="7">
        <row r="3">
          <cell r="C3">
            <v>1990</v>
          </cell>
        </row>
      </sheetData>
      <sheetData sheetId="8">
        <row r="7">
          <cell r="B7" t="str">
            <v>No qualifications</v>
          </cell>
        </row>
      </sheetData>
      <sheetData sheetId="9">
        <row r="9">
          <cell r="B9" t="str">
            <v xml:space="preserve">2016/17 </v>
          </cell>
          <cell r="C9" t="str">
            <v xml:space="preserve">2017/18 </v>
          </cell>
        </row>
        <row r="10">
          <cell r="B10">
            <v>291.65704699999998</v>
          </cell>
          <cell r="C10">
            <v>291.13241599999998</v>
          </cell>
        </row>
        <row r="11">
          <cell r="B11">
            <v>369.68041399999998</v>
          </cell>
          <cell r="C11">
            <v>370.20725399999998</v>
          </cell>
        </row>
      </sheetData>
      <sheetData sheetId="10">
        <row r="2">
          <cell r="B2">
            <v>0</v>
          </cell>
        </row>
      </sheetData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A per head"/>
      <sheetName val="GDHI"/>
      <sheetName val="Labour market"/>
      <sheetName val="NEET"/>
      <sheetName val="Low pay"/>
      <sheetName val="Gender pay gap"/>
      <sheetName val="Travel"/>
      <sheetName val="Emissions"/>
      <sheetName val="Qualifications"/>
      <sheetName val="Exams"/>
      <sheetName val="Relative poverty"/>
      <sheetName val="No chart_GVA per head"/>
      <sheetName val="No chart_Productivity"/>
      <sheetName val="No chart_Collective bargaining"/>
    </sheetNames>
    <sheetDataSet>
      <sheetData sheetId="0">
        <row r="14">
          <cell r="B14">
            <v>1999</v>
          </cell>
        </row>
      </sheetData>
      <sheetData sheetId="1">
        <row r="33">
          <cell r="B33">
            <v>1999</v>
          </cell>
          <cell r="C33">
            <v>2000</v>
          </cell>
          <cell r="D33">
            <v>2001</v>
          </cell>
          <cell r="E33">
            <v>2002</v>
          </cell>
          <cell r="F33">
            <v>2003</v>
          </cell>
          <cell r="G33">
            <v>2004</v>
          </cell>
          <cell r="H33">
            <v>2005</v>
          </cell>
          <cell r="I33">
            <v>2006</v>
          </cell>
          <cell r="J33">
            <v>2007</v>
          </cell>
          <cell r="K33">
            <v>2008</v>
          </cell>
          <cell r="L33">
            <v>2009</v>
          </cell>
          <cell r="M33">
            <v>2010</v>
          </cell>
          <cell r="N33">
            <v>2011</v>
          </cell>
          <cell r="O33">
            <v>2012</v>
          </cell>
          <cell r="P33">
            <v>2013</v>
          </cell>
          <cell r="Q33">
            <v>2014</v>
          </cell>
          <cell r="R33">
            <v>2015</v>
          </cell>
          <cell r="S33">
            <v>2016</v>
          </cell>
          <cell r="T33">
            <v>2017</v>
          </cell>
        </row>
        <row r="34">
          <cell r="B34">
            <v>11557</v>
          </cell>
          <cell r="C34">
            <v>12321</v>
          </cell>
          <cell r="D34">
            <v>12779</v>
          </cell>
          <cell r="E34">
            <v>13137</v>
          </cell>
          <cell r="F34">
            <v>13464</v>
          </cell>
          <cell r="G34">
            <v>13939</v>
          </cell>
          <cell r="H34">
            <v>14427</v>
          </cell>
          <cell r="I34">
            <v>15007</v>
          </cell>
          <cell r="J34">
            <v>15644</v>
          </cell>
          <cell r="K34">
            <v>16074</v>
          </cell>
          <cell r="L34">
            <v>16344</v>
          </cell>
          <cell r="M34">
            <v>16353</v>
          </cell>
          <cell r="N34">
            <v>16570</v>
          </cell>
          <cell r="O34">
            <v>17310</v>
          </cell>
          <cell r="P34">
            <v>17866</v>
          </cell>
          <cell r="Q34">
            <v>18297</v>
          </cell>
          <cell r="R34">
            <v>19234</v>
          </cell>
          <cell r="S34">
            <v>19322</v>
          </cell>
          <cell r="T34">
            <v>19514</v>
          </cell>
        </row>
        <row r="45">
          <cell r="B45">
            <v>9920</v>
          </cell>
          <cell r="C45">
            <v>10638</v>
          </cell>
          <cell r="D45">
            <v>11049</v>
          </cell>
          <cell r="E45">
            <v>11405</v>
          </cell>
          <cell r="F45">
            <v>11792</v>
          </cell>
          <cell r="G45">
            <v>12206</v>
          </cell>
          <cell r="H45">
            <v>12502</v>
          </cell>
          <cell r="I45">
            <v>12892</v>
          </cell>
          <cell r="J45">
            <v>13236</v>
          </cell>
          <cell r="K45">
            <v>13771</v>
          </cell>
          <cell r="L45">
            <v>13771</v>
          </cell>
          <cell r="M45">
            <v>13896</v>
          </cell>
          <cell r="N45">
            <v>14174</v>
          </cell>
          <cell r="O45">
            <v>14707</v>
          </cell>
          <cell r="P45">
            <v>14881</v>
          </cell>
          <cell r="Q45">
            <v>15188</v>
          </cell>
          <cell r="R45">
            <v>15646</v>
          </cell>
          <cell r="S45">
            <v>15596</v>
          </cell>
          <cell r="T45">
            <v>15754</v>
          </cell>
        </row>
      </sheetData>
      <sheetData sheetId="2">
        <row r="6">
          <cell r="B6">
            <v>1999</v>
          </cell>
        </row>
      </sheetData>
      <sheetData sheetId="3">
        <row r="9">
          <cell r="B9" t="str">
            <v>16-18 year olds</v>
          </cell>
        </row>
      </sheetData>
      <sheetData sheetId="4"/>
      <sheetData sheetId="5">
        <row r="8">
          <cell r="B8">
            <v>1999</v>
          </cell>
        </row>
      </sheetData>
      <sheetData sheetId="6">
        <row r="6">
          <cell r="A6" t="str">
            <v>Car</v>
          </cell>
        </row>
      </sheetData>
      <sheetData sheetId="7">
        <row r="3">
          <cell r="C3">
            <v>1990</v>
          </cell>
          <cell r="D3">
            <v>1995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  <cell r="J3">
            <v>2003</v>
          </cell>
          <cell r="K3">
            <v>2004</v>
          </cell>
          <cell r="L3">
            <v>2005</v>
          </cell>
          <cell r="M3">
            <v>2006</v>
          </cell>
          <cell r="N3">
            <v>2007</v>
          </cell>
          <cell r="O3">
            <v>2008</v>
          </cell>
          <cell r="P3">
            <v>2009</v>
          </cell>
          <cell r="Q3">
            <v>2010</v>
          </cell>
          <cell r="R3">
            <v>2011</v>
          </cell>
          <cell r="S3">
            <v>2012</v>
          </cell>
          <cell r="T3">
            <v>2013</v>
          </cell>
          <cell r="U3">
            <v>2014</v>
          </cell>
          <cell r="V3">
            <v>2015</v>
          </cell>
          <cell r="W3">
            <v>2016</v>
          </cell>
          <cell r="X3">
            <v>2017</v>
          </cell>
        </row>
        <row r="6">
          <cell r="C6">
            <v>13502.606478880189</v>
          </cell>
          <cell r="D6">
            <v>14268.18029971422</v>
          </cell>
          <cell r="E6">
            <v>14753.712731241114</v>
          </cell>
          <cell r="F6">
            <v>16637.733805099888</v>
          </cell>
          <cell r="G6">
            <v>16529.081220926564</v>
          </cell>
          <cell r="H6">
            <v>13205.107375642227</v>
          </cell>
          <cell r="I6">
            <v>9197.1963482517222</v>
          </cell>
          <cell r="J6">
            <v>10387.697626721554</v>
          </cell>
          <cell r="K6">
            <v>11151.346404685108</v>
          </cell>
          <cell r="L6">
            <v>10053.383868550738</v>
          </cell>
          <cell r="M6">
            <v>10426.613272957207</v>
          </cell>
          <cell r="N6">
            <v>10522.946897252732</v>
          </cell>
          <cell r="O6">
            <v>9923.8182573861905</v>
          </cell>
          <cell r="P6">
            <v>8302.1002322776276</v>
          </cell>
          <cell r="Q6">
            <v>10066.186356537948</v>
          </cell>
          <cell r="R6">
            <v>9014.3411686948639</v>
          </cell>
          <cell r="S6">
            <v>7915.945981375975</v>
          </cell>
          <cell r="T6">
            <v>9695.6914229211725</v>
          </cell>
          <cell r="U6">
            <v>9533.1003483196437</v>
          </cell>
          <cell r="V6">
            <v>9248.2049248337353</v>
          </cell>
          <cell r="W6">
            <v>8874.1523797996542</v>
          </cell>
          <cell r="X6">
            <v>8750.3630887499403</v>
          </cell>
        </row>
      </sheetData>
      <sheetData sheetId="8">
        <row r="7">
          <cell r="B7" t="str">
            <v>No qualifications</v>
          </cell>
        </row>
        <row r="8">
          <cell r="A8">
            <v>2008</v>
          </cell>
          <cell r="B8">
            <v>15.2</v>
          </cell>
          <cell r="C8">
            <v>27.9</v>
          </cell>
        </row>
        <row r="9">
          <cell r="A9">
            <v>2009</v>
          </cell>
          <cell r="B9">
            <v>14.8</v>
          </cell>
          <cell r="C9">
            <v>29.2</v>
          </cell>
        </row>
        <row r="10">
          <cell r="A10">
            <v>2010</v>
          </cell>
          <cell r="B10">
            <v>13.1</v>
          </cell>
          <cell r="C10">
            <v>30.2</v>
          </cell>
        </row>
        <row r="11">
          <cell r="A11">
            <v>2011</v>
          </cell>
          <cell r="B11">
            <v>12</v>
          </cell>
          <cell r="C11">
            <v>31</v>
          </cell>
        </row>
        <row r="12">
          <cell r="A12">
            <v>2012</v>
          </cell>
          <cell r="B12">
            <v>11.4</v>
          </cell>
          <cell r="C12">
            <v>32.1</v>
          </cell>
        </row>
        <row r="13">
          <cell r="A13">
            <v>2013</v>
          </cell>
          <cell r="B13">
            <v>10.4</v>
          </cell>
          <cell r="C13">
            <v>33.200000000000003</v>
          </cell>
        </row>
        <row r="14">
          <cell r="A14">
            <v>2014</v>
          </cell>
          <cell r="B14">
            <v>9.8000000000000007</v>
          </cell>
          <cell r="C14">
            <v>35.200000000000003</v>
          </cell>
        </row>
        <row r="15">
          <cell r="A15">
            <v>2015</v>
          </cell>
          <cell r="B15">
            <v>10.3</v>
          </cell>
          <cell r="C15">
            <v>35.799999999999997</v>
          </cell>
        </row>
        <row r="16">
          <cell r="A16">
            <v>2016</v>
          </cell>
          <cell r="B16">
            <v>9.5</v>
          </cell>
          <cell r="C16">
            <v>37.4</v>
          </cell>
        </row>
        <row r="17">
          <cell r="A17">
            <v>2017</v>
          </cell>
          <cell r="B17">
            <v>8.6999999999999993</v>
          </cell>
          <cell r="C17">
            <v>37.5</v>
          </cell>
        </row>
        <row r="18">
          <cell r="A18">
            <v>2018</v>
          </cell>
          <cell r="B18">
            <v>8.4</v>
          </cell>
          <cell r="C18">
            <v>37.799999999999997</v>
          </cell>
        </row>
      </sheetData>
      <sheetData sheetId="9">
        <row r="9">
          <cell r="B9" t="str">
            <v xml:space="preserve">2016/17 </v>
          </cell>
        </row>
      </sheetData>
      <sheetData sheetId="10">
        <row r="2">
          <cell r="B2">
            <v>0</v>
          </cell>
        </row>
      </sheetData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and Links"/>
      <sheetName val="A Prosperous Wales"/>
      <sheetName val="Chart 1.01"/>
      <sheetName val="Chart 1.02"/>
      <sheetName val="Chart 1.03"/>
      <sheetName val="Chart 1.04"/>
      <sheetName val="Chart 1.05"/>
      <sheetName val="Chart 1.06"/>
      <sheetName val="Chart 1.07"/>
      <sheetName val="Chart 1.08"/>
      <sheetName val="Chart 1.09"/>
      <sheetName val="Chart 1.10"/>
      <sheetName val="Chart 1.11"/>
      <sheetName val="Chart 1.12"/>
      <sheetName val="A Resilient Wales"/>
      <sheetName val="Chart 2.01"/>
      <sheetName val="Chart 2.02"/>
      <sheetName val="Chart 2.03"/>
      <sheetName val="Chart 2.04"/>
      <sheetName val="Chart 2.05"/>
      <sheetName val="Chart 2.06"/>
      <sheetName val="Chart 2.07"/>
      <sheetName val="A Healthier Wales"/>
      <sheetName val="Chart 3.01"/>
      <sheetName val="Chart 3.02"/>
      <sheetName val="Chart 3.03"/>
      <sheetName val="Chart 3.04"/>
      <sheetName val="Chart 3.05"/>
      <sheetName val="Chart 3.06"/>
      <sheetName val="Chart 3.07"/>
      <sheetName val="Chart 3.08"/>
      <sheetName val="Chart 3.09"/>
      <sheetName val="Chart 3.10"/>
      <sheetName val="Chart 3.11"/>
      <sheetName val="A More Equal Wales"/>
      <sheetName val="Chart 4.01"/>
      <sheetName val="Chart 4.02"/>
      <sheetName val="Chart 4.03"/>
      <sheetName val="Chart 4.04"/>
      <sheetName val="Chart 4.05"/>
      <sheetName val="Chart 4.06"/>
      <sheetName val="Chart 4.07"/>
      <sheetName val="Chart 4.08"/>
      <sheetName val="Chart 4.09"/>
      <sheetName val="Chart 4.10"/>
      <sheetName val="A Wales of Cohesive Communities"/>
      <sheetName val="Chart 5.01"/>
      <sheetName val="Chart 5.02"/>
      <sheetName val="Chart 5.03"/>
      <sheetName val="Chart 5.04"/>
      <sheetName val="Chart 5.05"/>
      <sheetName val="Chart 5.06"/>
      <sheetName val="Chart 5.07"/>
      <sheetName val="Chart 5.08"/>
      <sheetName val="A Wales of Thriving Culture"/>
      <sheetName val="Chart 6.01"/>
      <sheetName val="Chart 6.02"/>
      <sheetName val="Chart 6.03"/>
      <sheetName val="Chart 6.04"/>
      <sheetName val="Chart 6.05"/>
      <sheetName val="A Globally Responsible Wales"/>
      <sheetName val="Chart 7.01"/>
      <sheetName val="Chart 7.02"/>
      <sheetName val="Chart 7.03"/>
      <sheetName val="Chart 7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3">
          <cell r="B23" t="str">
            <v xml:space="preserve">2012-13 </v>
          </cell>
          <cell r="C23" t="str">
            <v xml:space="preserve">2013-14 </v>
          </cell>
          <cell r="D23" t="str">
            <v xml:space="preserve">2014-15 </v>
          </cell>
          <cell r="E23" t="str">
            <v xml:space="preserve">2015-16 </v>
          </cell>
          <cell r="F23" t="str">
            <v xml:space="preserve">2016-17 </v>
          </cell>
          <cell r="G23" t="str">
            <v xml:space="preserve">2017-18 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1"/>
      <sheetName val="5.02"/>
      <sheetName val="5.03"/>
      <sheetName val="5.04"/>
      <sheetName val="5.05"/>
      <sheetName val="5.06"/>
      <sheetName val="5.01 backup"/>
      <sheetName val="5.02 backup"/>
      <sheetName val="5.08 backup"/>
    </sheetNames>
    <sheetDataSet>
      <sheetData sheetId="0"/>
      <sheetData sheetId="1">
        <row r="24">
          <cell r="B24" t="str">
            <v>Very safe</v>
          </cell>
          <cell r="C24" t="str">
            <v>Fairly Safe</v>
          </cell>
        </row>
        <row r="25">
          <cell r="A25" t="str">
            <v>Travelling by public transport</v>
          </cell>
          <cell r="B25">
            <v>39.9186745732178</v>
          </cell>
          <cell r="C25">
            <v>38.762150710850698</v>
          </cell>
        </row>
        <row r="26">
          <cell r="A26" t="str">
            <v>Walking in the local area</v>
          </cell>
          <cell r="B26">
            <v>46.455163086180299</v>
          </cell>
          <cell r="C26">
            <v>34.436021207569603</v>
          </cell>
        </row>
        <row r="27">
          <cell r="A27" t="str">
            <v>Travelling by car</v>
          </cell>
          <cell r="B27">
            <v>76.320982942885095</v>
          </cell>
          <cell r="C27">
            <v>20.272374880416098</v>
          </cell>
        </row>
        <row r="28">
          <cell r="A28" t="str">
            <v>At home</v>
          </cell>
          <cell r="B28">
            <v>81.227570733370598</v>
          </cell>
          <cell r="C28">
            <v>15.6548024903372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as chart colours">
  <a:themeElements>
    <a:clrScheme name="KAS chart colours">
      <a:dk1>
        <a:srgbClr val="002D6A"/>
      </a:dk1>
      <a:lt1>
        <a:srgbClr val="A3CAFF"/>
      </a:lt1>
      <a:dk2>
        <a:srgbClr val="002D6A"/>
      </a:dk2>
      <a:lt2>
        <a:srgbClr val="A3CAFF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S chart colours">
    <a:dk1>
      <a:srgbClr val="002D6A"/>
    </a:dk1>
    <a:lt1>
      <a:srgbClr val="A3CAFF"/>
    </a:lt1>
    <a:dk2>
      <a:srgbClr val="002D6A"/>
    </a:dk2>
    <a:lt2>
      <a:srgbClr val="A3CAFF"/>
    </a:lt2>
    <a:accent1>
      <a:srgbClr val="002D6A"/>
    </a:accent1>
    <a:accent2>
      <a:srgbClr val="539DFF"/>
    </a:accent2>
    <a:accent3>
      <a:srgbClr val="A3CAFF"/>
    </a:accent3>
    <a:accent4>
      <a:srgbClr val="DDECFF"/>
    </a:accent4>
    <a:accent5>
      <a:srgbClr val="004AAC"/>
    </a:accent5>
    <a:accent6>
      <a:srgbClr val="7DB5FF"/>
    </a:accent6>
    <a:hlink>
      <a:srgbClr val="9454C3"/>
    </a:hlink>
    <a:folHlink>
      <a:srgbClr val="3EBBF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lyw.cymru/llesiant-cymr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statscymru.llyw.cymru/Catalogue/Community-Safety-and-Social-Inclusion/Poverty/householdbelowaverageincome-by-year" TargetMode="External"/><Relationship Id="rId1" Type="http://schemas.openxmlformats.org/officeDocument/2006/relationships/hyperlink" Target="https://llyw.cymru/tlodi-incwm-cymharol-ebrill-2017-i-mawrth-2018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statscymru.llyw.cymru/Catalogue/Education-and-Skills/Post-16-Education-and-Training/Lifelong-Learning/Qualification-Levels/highestqualificationlevelsofworkingageadults-by-gender-year-qualificatio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llyw.cymru/canlyniadau-arholiadau-medi-2017-i-awst-2018?_ga=2.198888428.2107667183.1567447372-1956409303.155370316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statscymru.llyw.cymru/Catalogue/Environment-and-Countryside/Greenhouse-Gas/emissionsofgreenhousegases-by-year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ssets.publishing.service.gov.uk/government/uploads/system/uploads/attachment_data/file/795336/tsgb-2018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naturalresources.wales/guidance-and-advice/environmental-topics/water-management-and-quality/water-quality/bathing-water-quality/?lang=cy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s://llyw.cymru/arolwg-cenedlaethol-cymru-ebrill-2018-i-mawrth-2019?_ga=2.224005080.2107667183.1567447372-1956409303.1553703169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statscymru.llyw.cymru/Catalogue/Environment-and-Countryside/Air-Quality/airqualityindicators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s://statscymru.llyw.cymru/Catalogue/Environment-and-Countryside/Waste-Management/Local-Authority-Municipal-Was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statscymru.llyw.cymru/Catalogue/Environment-and-Countryside/Greenhouse-Gas/emissionsofgreenhousegases-by-year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tatscymru.llyw.cymru/Catalogue/Environment-and-Countryside/Energy/lowcarbonenergygeneration-by-localauthority-technology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llyw.cymru/arolwg-cyflwr-tai-cymru-prif-ganlyniadau-ebrill-2017-i-mawrth-2018?_ga=2.184391663.857957244.1567263846-1377952842.1556628082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ons.gov.uk/peoplepopulationandcommunity/healthandsocialcare/healthandlifeexpectancies/bulletins/healthstatelifeexpectanciesuk/2015to2017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ons.gov.uk/peoplepopulationandcommunity/healthandsocialcare/healthinequalities/bulletins/healthstatelifeexpectanciesbyindexofmultipledeprivationimd/2015to2017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hrn.org.uk/wp-content/uploads/2019/05/SHRN-HBSC-NR_31.05.201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economy/grossvalueaddedgva/bulletins/regionalgrossvalueaddedbalanceduk/1998to2017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s://llyw.cymru/arolwg-cyflwr-tai-cymru-asesiad-o-elfennau-or-safon-ansawdd-tai-cymru-ebrill-2017-i-mawrth-2018?_ga=2.123856457.2107667183.1567447372-1956409303.1553703169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s://statscymru.llyw.cymru/Catalogue/Community-Safety-and-Social-Inclusion/Poverty/householdbelowaverageincome-by-year" TargetMode="External"/><Relationship Id="rId1" Type="http://schemas.openxmlformats.org/officeDocument/2006/relationships/hyperlink" Target="https://llyw.cymru/tlodi-incwm-cymharol-ebrill-2017-i-mawrth-2018" TargetMode="External"/><Relationship Id="rId4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https://statscymru.llyw.cymru/Catalogue/Education-and-Skills/Schools-and-Teachers/Examinations-and-Assessments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statscymru.llyw.cymru/Catalogue/Business-Economy-and-Labour-Market/People-and-Work/Employment/Persons-Employed/economicactivityrates-by-ukcountryenglishregion-quarter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llyw.cymru/arolwg-cenedlaethol-cym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s.gov.uk/economy/regionalaccounts/grossdisposablehouseholdincome/bulletins/regionalgrossdisposablehouseholdincomegdhi/previousReleases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llyw.cymru/ystadegau-cydraddoldeb-ac-amrywiaeth-2015-i-2017?_ga=2.75142235.857957244.1567263846-1377952842.1556628082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ons.gov.uk/peoplepopulationandcommunity/crimeandjustice/datasets/recordedcrimedataatpoliceforcearealevel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statscymru.llyw.cymru/Catalogue/Equality-and-Diversity/Religion/religion-by-healthmeasure-age-gender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llyw.cymru/canlyniadau-arholiadau-medi-2017-i-awst-2018?_ga=2.83515359.857957244.1567263846-1377952842.1556628082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statscymru.llyw.cymru/Catalogue/Equality-and-Diversity/Disability/summaryofeconomicactivityinwales-by-year-disabledstatus-fromapril2013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llyw.cymru/arolwg-cenedlaethol-cymru-ebrill-2018-i-mawrth-2019?_ga=2.146422781.857957244.1567263846-1377952842.1556628082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hyperlink" Target="https://llyw.cymru/arolwg-cenedlaethol-cymru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https://llyw.cymru/arolwg-cenedlaethol-cymru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s://llyw.cymru/arolwg-cenedlaethol-cymru?_ga=2.123323208.2107667183.1567447372-1956409303.15537031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ons.gov.uk/employmentandlabourmarket/peopleinwork/employmentandemployeetypes/bulletins/regionallabourmarket/september201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hyperlink" Target="https://llyw.cymru/arolwg-cenedlaethol-cymru?_ga=2.123323208.2107667183.1567447372-1956409303.1553703169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hyperlink" Target="https://llyw.cymru/arolwg-cenedlaethol-cymru?_ga=2.123323208.2107667183.1567447372-1956409303.1553703169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https://llyw.cymru/arolwg-cenedlaethol-cymru?_ga=2.123323208.2107667183.1567447372-1956409303.1553703169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statscymru.llyw.cymru/Catalogue/Housing/Homelessness" TargetMode="External"/><Relationship Id="rId1" Type="http://schemas.openxmlformats.org/officeDocument/2006/relationships/hyperlink" Target="https://statscymru.llyw.cymru/Catalogue/Housing/Homelessness" TargetMode="External"/><Relationship Id="rId4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www.ons.gov.uk/peoplepopulationandcommunity/crimeandjustice/datasets/policeforceareadatatables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hyperlink" Target="https://arts.wales/cy/amdanom-ni/ymchwil/arolygon-blynyddol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arts.wales/cy/amdanom-ni/ymchwil/arolygon-blynyddol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hyperlink" Target="https://llyw.cymru/arolwg-cenedlaethol-cymru-ebrill-2018-i-mawrth-2019" TargetMode="External"/><Relationship Id="rId1" Type="http://schemas.openxmlformats.org/officeDocument/2006/relationships/hyperlink" Target="http://www.sport.wales/ymchwil-a-pholisi/arolygon-ac-ystadegau/arolwg-ar-chwaraeon-ysgol.aspx?lang=cy&amp;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s://llyw.cymru/arolwg-cenedlaethol-cymru-ebrill-2018-i-mawrth-2019?_ga=2.203146962.2107667183.1567447372-1956409303.155370316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ons.gov.uk/employmentandlabourmarket/peopleinwork/employmentandemployeetypes/bulletins/regionallabourmarket/september2019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s://statscymru.llyw.cymru/Catalogue/Education-and-Skills/Schools-and-Teachers/Schools-Census/Pupil-Level-Annual-School-Census/Welsh-Language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s://statscymru.llyw.cymru/Catalogue/Environment-and-Countryside/Greenhouse-Gas/emissionsofgreenhousegases-by-year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1.xml"/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s://www.gov.uk/government/publications/immigration-statistics-year-ending-march-2019/list-of-tables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2.xml"/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s://statscymru.llyw.cymru/Catalogue/Health-and-Social-Care/NHS-Primary-and-Community-Activity/Immunisation/percentageofimmunisationcoverageby2ndbirthday-by-localhealthboard-typeofimmunisatio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llyw.cymru/cyfranogiad-pobl-ifanc-mewn-addysg-ar-farchnad-lafur-2017-2018-dros-dr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tatscymru.llyw.cymru/Catalogue/Business-Economy-and-Labour-Market/People-and-Work/Earnings/genderpaydifferenceinwales-by-year-houly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abSelected="1" workbookViewId="0">
      <selection activeCell="A8" sqref="A8"/>
    </sheetView>
  </sheetViews>
  <sheetFormatPr defaultRowHeight="15" x14ac:dyDescent="0.2"/>
  <cols>
    <col min="1" max="1" width="119.88671875" customWidth="1"/>
  </cols>
  <sheetData>
    <row r="1" spans="1:7" x14ac:dyDescent="0.2">
      <c r="A1" s="461"/>
    </row>
    <row r="7" spans="1:7" ht="18" x14ac:dyDescent="0.25">
      <c r="A7" s="26" t="s">
        <v>58</v>
      </c>
    </row>
    <row r="9" spans="1:7" x14ac:dyDescent="0.2">
      <c r="A9" s="5" t="s">
        <v>59</v>
      </c>
    </row>
    <row r="10" spans="1:7" x14ac:dyDescent="0.2">
      <c r="A10" s="231" t="s">
        <v>826</v>
      </c>
    </row>
    <row r="11" spans="1:7" ht="15.75" x14ac:dyDescent="0.25">
      <c r="A11" s="9" t="s">
        <v>793</v>
      </c>
      <c r="E11" s="4"/>
    </row>
    <row r="12" spans="1:7" x14ac:dyDescent="0.2">
      <c r="A12" s="5" t="s">
        <v>794</v>
      </c>
      <c r="E12" s="3"/>
    </row>
    <row r="13" spans="1:7" x14ac:dyDescent="0.2">
      <c r="A13" s="5" t="s">
        <v>60</v>
      </c>
      <c r="D13" s="16"/>
      <c r="E13" s="3"/>
    </row>
    <row r="14" spans="1:7" x14ac:dyDescent="0.2">
      <c r="A14" s="5" t="s">
        <v>61</v>
      </c>
      <c r="D14" s="16"/>
      <c r="E14" s="13"/>
    </row>
    <row r="15" spans="1:7" x14ac:dyDescent="0.2">
      <c r="A15" s="5" t="s">
        <v>62</v>
      </c>
      <c r="D15" s="16"/>
      <c r="E15" s="3"/>
    </row>
    <row r="16" spans="1:7" ht="15.75" thickBot="1" x14ac:dyDescent="0.25">
      <c r="A16" s="8" t="s">
        <v>63</v>
      </c>
      <c r="B16" s="6"/>
      <c r="D16" s="27"/>
      <c r="E16" s="3"/>
      <c r="F16" s="6"/>
      <c r="G16" s="6"/>
    </row>
    <row r="17" spans="1:5" x14ac:dyDescent="0.2">
      <c r="A17" s="5"/>
      <c r="D17" s="18"/>
      <c r="E17" s="3"/>
    </row>
    <row r="18" spans="1:5" x14ac:dyDescent="0.2">
      <c r="A18" s="11" t="s">
        <v>360</v>
      </c>
      <c r="E18" s="3"/>
    </row>
    <row r="19" spans="1:5" x14ac:dyDescent="0.2">
      <c r="A19" s="232" t="str">
        <f>'Cymru Lewyrchus'!A3</f>
        <v xml:space="preserve">1.01 Gwerth Ychwanegol Gros (GVA) y pen, 1999 i 2017 </v>
      </c>
      <c r="E19" s="19"/>
    </row>
    <row r="20" spans="1:5" x14ac:dyDescent="0.2">
      <c r="A20" s="232" t="str">
        <f>'Cymru Lewyrchus'!A4</f>
        <v>1.02 Incwm Gwario Gros Aelwydydd y pen yng Nghymru, 1999 i 2017</v>
      </c>
      <c r="E20" s="19"/>
    </row>
    <row r="21" spans="1:5" s="126" customFormat="1" x14ac:dyDescent="0.2">
      <c r="A21" s="232" t="str">
        <f>'Cymru Lewyrchus'!A5</f>
        <v>1.03 Cyfradd cyflogaeth pobl 16-64 oed, 1999 - 2019</v>
      </c>
      <c r="E21" s="19"/>
    </row>
    <row r="22" spans="1:5" s="126" customFormat="1" x14ac:dyDescent="0.2">
      <c r="A22" s="232" t="str">
        <f>'Cymru Lewyrchus'!A6</f>
        <v>1.04 Cyfradd anweithgarwch economaidd pobl 16-64 oed, 1999 - 2019</v>
      </c>
      <c r="E22" s="19"/>
    </row>
    <row r="23" spans="1:5" s="126" customFormat="1" x14ac:dyDescent="0.2">
      <c r="A23" s="232" t="str">
        <f>'Cymru Lewyrchus'!A7</f>
        <v>1.05 Canran y rhai 16-18 oed oedd mewn addysg, cyflogaeth neu hyfforddiant, 2004 - 2018</v>
      </c>
      <c r="E23" s="19"/>
    </row>
    <row r="24" spans="1:5" s="126" customFormat="1" x14ac:dyDescent="0.2">
      <c r="A24" s="233" t="str">
        <f>'Cymru Lewyrchus'!A8</f>
        <v>1.06 Y gwahaniaeth canrannol mewn cyflogau amser llawn canolrifol rhwng dynion a menywod, 1999 - 2018</v>
      </c>
      <c r="E24" s="19"/>
    </row>
    <row r="25" spans="1:5" s="126" customFormat="1" x14ac:dyDescent="0.2">
      <c r="A25" s="240" t="str">
        <f>'Cymru Lewyrchus'!A9</f>
        <v>1.07 Canran y bobl sy'n gweithio ac sy'n ennill yn fwy na 2/3 o gyflog cyfartalog canolrifol y DU</v>
      </c>
      <c r="E25" s="19"/>
    </row>
    <row r="26" spans="1:5" s="126" customFormat="1" x14ac:dyDescent="0.2">
      <c r="A26" s="233" t="str">
        <f>'Cymru Lewyrchus'!A10</f>
        <v>1.08 Pobl sy'n byw mewn tlodi incwm cymharol yng Nghymru, (1994-95 i 1996-97) i  (2015-16 i 2017-18)</v>
      </c>
      <c r="E26" s="19"/>
    </row>
    <row r="27" spans="1:5" s="126" customFormat="1" x14ac:dyDescent="0.2">
      <c r="A27" s="233" t="str">
        <f>'Cymru Lewyrchus'!A11</f>
        <v>1.09 Canran y boblogaeth oedran gweithio (18 - 64 oed) yng Nghymru sydd heb gymwysterau, neu sydd â chymhwyster lefel 4 neu uwch, 2008 to 2018</v>
      </c>
      <c r="E27" s="19"/>
    </row>
    <row r="28" spans="1:5" s="126" customFormat="1" x14ac:dyDescent="0.2">
      <c r="A28" s="9" t="str">
        <f>'Cymru Lewyrchus'!A12</f>
        <v>1.10 Y sgôr naw pwynt wedi'i chapio, yn ôl cymhwysedd i gael prydau ysgol am ddim</v>
      </c>
      <c r="E28" s="19"/>
    </row>
    <row r="29" spans="1:5" ht="15.75" x14ac:dyDescent="0.25">
      <c r="A29" s="233" t="str">
        <f>'Cymru Lewyrchus'!A13</f>
        <v>1.11 Allyriadau nwyon tŷ gwydr, 1990 i 2017</v>
      </c>
      <c r="E29" s="4"/>
    </row>
    <row r="30" spans="1:5" ht="15.75" x14ac:dyDescent="0.25">
      <c r="A30" s="233" t="str">
        <f>'Cymru Lewyrchus'!A14</f>
        <v>1.12 Dull arferol trigolion Cymru o deithio i'r gwaith, Hyd-Rhag 2017</v>
      </c>
      <c r="E30" s="4"/>
    </row>
    <row r="31" spans="1:5" ht="15.75" x14ac:dyDescent="0.25">
      <c r="A31" s="28"/>
      <c r="E31" s="4"/>
    </row>
    <row r="32" spans="1:5" x14ac:dyDescent="0.2">
      <c r="A32" s="11" t="s">
        <v>374</v>
      </c>
      <c r="E32" s="3"/>
    </row>
    <row r="33" spans="1:5" x14ac:dyDescent="0.2">
      <c r="A33" s="9" t="s">
        <v>375</v>
      </c>
      <c r="D33" s="3"/>
      <c r="E33" s="3"/>
    </row>
    <row r="34" spans="1:5" s="126" customFormat="1" x14ac:dyDescent="0.2">
      <c r="A34" s="235" t="s">
        <v>380</v>
      </c>
      <c r="D34" s="3"/>
      <c r="E34" s="3"/>
    </row>
    <row r="35" spans="1:5" s="126" customFormat="1" x14ac:dyDescent="0.2">
      <c r="A35" s="236" t="s">
        <v>563</v>
      </c>
      <c r="D35" s="3"/>
      <c r="E35" s="3"/>
    </row>
    <row r="36" spans="1:5" s="126" customFormat="1" x14ac:dyDescent="0.2">
      <c r="A36" s="9" t="s">
        <v>565</v>
      </c>
      <c r="D36" s="3"/>
      <c r="E36" s="3"/>
    </row>
    <row r="37" spans="1:5" s="126" customFormat="1" x14ac:dyDescent="0.2">
      <c r="A37" s="9" t="s">
        <v>569</v>
      </c>
      <c r="D37" s="3"/>
      <c r="E37" s="3"/>
    </row>
    <row r="38" spans="1:5" x14ac:dyDescent="0.2">
      <c r="A38" s="235" t="s">
        <v>384</v>
      </c>
      <c r="D38" s="3"/>
      <c r="E38" s="3"/>
    </row>
    <row r="39" spans="1:5" x14ac:dyDescent="0.2">
      <c r="A39" s="9" t="s">
        <v>386</v>
      </c>
      <c r="D39" s="3"/>
      <c r="E39" s="3"/>
    </row>
    <row r="40" spans="1:5" x14ac:dyDescent="0.2">
      <c r="A40" s="29"/>
      <c r="D40" s="3"/>
      <c r="E40" s="3"/>
    </row>
    <row r="41" spans="1:5" x14ac:dyDescent="0.2">
      <c r="A41" s="11" t="s">
        <v>397</v>
      </c>
      <c r="D41" s="3"/>
      <c r="E41" s="3"/>
    </row>
    <row r="42" spans="1:5" x14ac:dyDescent="0.2">
      <c r="A42" s="248" t="s">
        <v>587</v>
      </c>
      <c r="D42" s="3"/>
      <c r="E42" s="3"/>
    </row>
    <row r="43" spans="1:5" x14ac:dyDescent="0.2">
      <c r="A43" s="9" t="s">
        <v>682</v>
      </c>
      <c r="D43" s="3"/>
    </row>
    <row r="44" spans="1:5" x14ac:dyDescent="0.2">
      <c r="A44" s="245" t="s">
        <v>805</v>
      </c>
      <c r="D44" s="3"/>
    </row>
    <row r="45" spans="1:5" x14ac:dyDescent="0.2">
      <c r="A45" s="9" t="s">
        <v>616</v>
      </c>
    </row>
    <row r="46" spans="1:5" x14ac:dyDescent="0.2">
      <c r="A46" s="9" t="s">
        <v>789</v>
      </c>
    </row>
    <row r="47" spans="1:5" x14ac:dyDescent="0.2">
      <c r="A47" s="85" t="s">
        <v>620</v>
      </c>
    </row>
    <row r="48" spans="1:5" x14ac:dyDescent="0.2">
      <c r="A48" s="9" t="s">
        <v>626</v>
      </c>
    </row>
    <row r="49" spans="1:3" x14ac:dyDescent="0.2">
      <c r="A49" s="9" t="s">
        <v>643</v>
      </c>
    </row>
    <row r="50" spans="1:3" x14ac:dyDescent="0.2">
      <c r="A50" s="231" t="s">
        <v>642</v>
      </c>
    </row>
    <row r="51" spans="1:3" x14ac:dyDescent="0.2">
      <c r="A51" s="231" t="s">
        <v>788</v>
      </c>
    </row>
    <row r="52" spans="1:3" s="126" customFormat="1" x14ac:dyDescent="0.2">
      <c r="A52" s="9" t="s">
        <v>688</v>
      </c>
    </row>
    <row r="53" spans="1:3" s="126" customFormat="1" x14ac:dyDescent="0.2">
      <c r="A53" s="9"/>
    </row>
    <row r="54" spans="1:3" x14ac:dyDescent="0.2">
      <c r="A54" s="11" t="s">
        <v>418</v>
      </c>
      <c r="C54" s="3"/>
    </row>
    <row r="55" spans="1:3" x14ac:dyDescent="0.2">
      <c r="A55" s="241" t="s">
        <v>679</v>
      </c>
      <c r="C55" s="19"/>
    </row>
    <row r="56" spans="1:3" x14ac:dyDescent="0.2">
      <c r="A56" s="242" t="s">
        <v>803</v>
      </c>
      <c r="C56" s="23"/>
    </row>
    <row r="57" spans="1:3" s="126" customFormat="1" x14ac:dyDescent="0.2">
      <c r="A57" s="241" t="s">
        <v>695</v>
      </c>
    </row>
    <row r="58" spans="1:3" s="126" customFormat="1" x14ac:dyDescent="0.2">
      <c r="A58" s="243" t="s">
        <v>696</v>
      </c>
    </row>
    <row r="59" spans="1:3" s="126" customFormat="1" x14ac:dyDescent="0.2">
      <c r="A59" s="9" t="s">
        <v>421</v>
      </c>
    </row>
    <row r="60" spans="1:3" s="126" customFormat="1" x14ac:dyDescent="0.2">
      <c r="A60" s="9" t="s">
        <v>527</v>
      </c>
    </row>
    <row r="61" spans="1:3" s="126" customFormat="1" x14ac:dyDescent="0.2">
      <c r="A61" s="243" t="s">
        <v>703</v>
      </c>
    </row>
    <row r="62" spans="1:3" s="126" customFormat="1" x14ac:dyDescent="0.2">
      <c r="A62" s="9" t="s">
        <v>432</v>
      </c>
    </row>
    <row r="63" spans="1:3" x14ac:dyDescent="0.2">
      <c r="A63" s="232" t="s">
        <v>720</v>
      </c>
    </row>
    <row r="64" spans="1:3" ht="14.25" customHeight="1" x14ac:dyDescent="0.2">
      <c r="A64" s="232" t="s">
        <v>434</v>
      </c>
    </row>
    <row r="65" spans="1:1" x14ac:dyDescent="0.2">
      <c r="A65" s="20"/>
    </row>
    <row r="66" spans="1:1" x14ac:dyDescent="0.2">
      <c r="A66" s="11" t="s">
        <v>453</v>
      </c>
    </row>
    <row r="67" spans="1:1" x14ac:dyDescent="0.2">
      <c r="A67" s="238" t="s">
        <v>726</v>
      </c>
    </row>
    <row r="68" spans="1:1" x14ac:dyDescent="0.2">
      <c r="A68" s="238" t="s">
        <v>734</v>
      </c>
    </row>
    <row r="69" spans="1:1" x14ac:dyDescent="0.2">
      <c r="A69" s="238" t="s">
        <v>445</v>
      </c>
    </row>
    <row r="70" spans="1:1" x14ac:dyDescent="0.2">
      <c r="A70" s="238" t="s">
        <v>743</v>
      </c>
    </row>
    <row r="71" spans="1:1" x14ac:dyDescent="0.2">
      <c r="A71" s="238" t="s">
        <v>754</v>
      </c>
    </row>
    <row r="72" spans="1:1" x14ac:dyDescent="0.2">
      <c r="A72" s="238" t="s">
        <v>787</v>
      </c>
    </row>
    <row r="73" spans="1:1" s="126" customFormat="1" x14ac:dyDescent="0.2">
      <c r="A73" s="239" t="s">
        <v>456</v>
      </c>
    </row>
    <row r="74" spans="1:1" s="126" customFormat="1" x14ac:dyDescent="0.2">
      <c r="A74" s="9" t="s">
        <v>466</v>
      </c>
    </row>
    <row r="75" spans="1:1" x14ac:dyDescent="0.2">
      <c r="A75" s="10"/>
    </row>
    <row r="76" spans="1:1" x14ac:dyDescent="0.2">
      <c r="A76" s="11" t="s">
        <v>531</v>
      </c>
    </row>
    <row r="77" spans="1:1" x14ac:dyDescent="0.2">
      <c r="A77" s="232" t="s">
        <v>786</v>
      </c>
    </row>
    <row r="78" spans="1:1" x14ac:dyDescent="0.2">
      <c r="A78" s="232" t="s">
        <v>774</v>
      </c>
    </row>
    <row r="79" spans="1:1" x14ac:dyDescent="0.2">
      <c r="A79" s="232" t="s">
        <v>777</v>
      </c>
    </row>
    <row r="80" spans="1:1" x14ac:dyDescent="0.2">
      <c r="A80" s="232" t="s">
        <v>809</v>
      </c>
    </row>
    <row r="81" spans="1:1" x14ac:dyDescent="0.2">
      <c r="A81" s="232" t="s">
        <v>780</v>
      </c>
    </row>
    <row r="82" spans="1:1" x14ac:dyDescent="0.2">
      <c r="A82" s="10"/>
    </row>
    <row r="83" spans="1:1" x14ac:dyDescent="0.2">
      <c r="A83" s="3" t="s">
        <v>482</v>
      </c>
    </row>
    <row r="84" spans="1:1" x14ac:dyDescent="0.2">
      <c r="A84" s="9" t="s">
        <v>796</v>
      </c>
    </row>
    <row r="85" spans="1:1" x14ac:dyDescent="0.2">
      <c r="A85" s="9" t="s">
        <v>486</v>
      </c>
    </row>
    <row r="86" spans="1:1" x14ac:dyDescent="0.2">
      <c r="A86" s="9" t="s">
        <v>799</v>
      </c>
    </row>
    <row r="87" spans="1:1" x14ac:dyDescent="0.2">
      <c r="A87" s="9" t="s">
        <v>800</v>
      </c>
    </row>
  </sheetData>
  <hyperlinks>
    <hyperlink ref="A18" location="'Cymru Lewyrchus'!A1" display="1. Cymru Lewyrchus"/>
    <hyperlink ref="A32" location="'Cymru Gydnerth'!A1" display="2. Cymru Gydnerth"/>
    <hyperlink ref="A54" location="'Cymru sy''n Fwy Cyfartal'!A1" display="4. Cymru sy'n Fwy Cyfartal"/>
    <hyperlink ref="A41" location="'Cymru Iachach'!A1" display="3. Cymru Iachach"/>
    <hyperlink ref="A66" location="'Cymru o Gymunedau Cydlynus'!A1" display="5. Cymru o Gymunedau Cydlynus"/>
    <hyperlink ref="A19" location="'Siart 1.01'!A1" display="'Siart 1.01'!A1"/>
    <hyperlink ref="A20" location="'Siart 1.02'!A1" display="'Siart 1.02'!A1"/>
    <hyperlink ref="A21" location="'Siart 1.03'!A1" display="'Siart 1.03'!A1"/>
    <hyperlink ref="A22" location="'Siart 1.04'!A1" display="'Siart 1.04'!A1"/>
    <hyperlink ref="A23" location="'Siart 1.05'!A1" display="'Siart 1.05'!A1"/>
    <hyperlink ref="A24" location="'Siart 1.06'!A1" display="'Siart 1.06'!A1"/>
    <hyperlink ref="A25" location="'Siart 1.07'!A1" display="'Siart 1.07'!A1"/>
    <hyperlink ref="A26" location="'Siart 1.08'!A1" display="'Siart 1.08'!A1"/>
    <hyperlink ref="A27" location="'Siart 1.09'!A1" display="'Siart 1.09'!A1"/>
    <hyperlink ref="A28" location="'Siart 1.10'!A1" display="'Siart 1.10'!A1"/>
    <hyperlink ref="A29" location="'Siart 1.11'!A1" display="'Siart 1.11'!A1"/>
    <hyperlink ref="A30" location="'Siart 1.12'!A1" display="'Siart 1.12'!A1"/>
    <hyperlink ref="A83" location="'Cymru sy''n Gyfrifol'!A1" display="7. Cymru sy'n Gyfrifol ar Lefel Fyd-eang"/>
    <hyperlink ref="A76" location="'Cymru â Diwylliant Bywiog'!A1" display="6. Cymru â Diwylliant Bywiog lle mae'r Gymraeg yn Ffynnu"/>
    <hyperlink ref="A11" r:id="rId1"/>
    <hyperlink ref="A33" location="'Siart 2.01'!A1" display="2.01 Ansawdd dŵr ymdrochi"/>
    <hyperlink ref="A34" location="'Siart 2.02'!A1" display="2.02 Sut mae mannau gwyrdd lleol wedi newid dros y 3 blynedd diwethaf?"/>
    <hyperlink ref="A35" location="'Siart 2.03'!A1" display="2.03 Dangosyddion Ansawdd Aer"/>
    <hyperlink ref="A36" location="'Siart 2.04'!A1" display="2.04 Canran gwastraff sy'n cael ei baratoi i'w ailddefnyddio, ailgylchu neu gompostio (targed ystatudol)"/>
    <hyperlink ref="A37" location="'Siart 2.05'!A1" display="2.05 Allyriadau nwyon tŷ gwydr yn ôl blwyddyn"/>
    <hyperlink ref="A38" location="'Siart 2.06'!A1" display="2.06 Capasiti cynhyrchu ynni adnewyddadwy"/>
    <hyperlink ref="A39" location="'Siart 2.07'!A1" display="2.07 Canran yr anheddau â pherfformiad ynni boddhaol"/>
    <hyperlink ref="A42" location="'Siart 3.01'!A1" display="3.01 Disgwyliad oes adeg genedigaeth yn ôl rhyw (2001-03 = 100)"/>
    <hyperlink ref="A43" location="'Chart 3.02'!A1" display="3.02 Mynegai Olygol Anghydraddoldeb ar gyfer disgwyliad oes a disgwyliad oes iach, dynion a menywod"/>
    <hyperlink ref="A44" location="'Siart 3.03'!A1" display="3.03 Cyfraddau marwolaeth o achosion penodol wedi’u safoni yn ôl oedran fesul 100,000 o’r boblogaeth, Cymru, 2017"/>
    <hyperlink ref="A45" location="'Siart 3.04'!A1" display="3.04 Cyfraddau goroesi canser am 5 mlynedd ac 1 flwyddyn"/>
    <hyperlink ref="A46" location="'Siart 3.05'!A1" display="3.05 Canran ar gyfer unig fabanod byw sy'n cael eu geni â phwysau geni isel o dan 2,500g"/>
    <hyperlink ref="A47" location="'Siart 3.06'!A1" display="3.06 Canran o blant 11-16 oed yn dilyn ymddygiadau iechyd penodol"/>
    <hyperlink ref="A48" location="'Siart 3.07'!A1" display="3.07 Canran yr rheini sy'n 16 mlwydd oed neu'n hŷn ac sy'n bwyta 5 dogn o ffrwythau a llysiau bob dydd, fesul cwintel amddifadedd, 2018-19"/>
    <hyperlink ref="A49" location="'Siart 3.08'!A1" display="3.08 Boddhad â bywyd - Prif fesurau llesiant (sgoriau cymedrig allan o 10)"/>
    <hyperlink ref="A50" location="'Siart 3.09'!A1" display="3.09 Canran yr anheddau sy’n bodloni mesurau procsi cyffredinol Safon Ansawdd Tai Cymru yn ôl deiliadaeth, 2008 a 2017-18 (gan ddefnyddio data arolwg cyflwr)"/>
    <hyperlink ref="A51" location="'Siart 3.10'!A1" display="3.10 Canran y plant 11-16 oed sy'n defnyddio’r cyfryngau cymdeithasol mewn ffordd broblematig, 2018"/>
    <hyperlink ref="A52" location="'Siart 3.11'!A1" display="3.11 Canran y plant ac oedolion sy'n cydymffurfio â chanllawiau argymelledig ar gyfer gweithgarwch corfforol"/>
    <hyperlink ref="A55" location="'Siart 4.01'!A1" display="4.01 Canran yr holl bobl, plant, pensiynwyr ac oedolion o oedran gweithio sy'n byw mewn tlodi incwm cymharol yng Nghymru, 1994 i 2018"/>
    <hyperlink ref="A56" location="'Siart 4.02'!A1" display="4.02 I ba raddau mae merched yn gwneud yn well na bechgyn o ran cyrhaeddiad addysgol, yn ôl cyfnod allweddol, 2008/09 i 2018/19 "/>
    <hyperlink ref="A57" location="'Siart 4.03'!A1" display="4.03 Cyfradd cyflogaeth (canran yr oedran poblogaeth 16-64) yng Nghymru yn ôl rhyw a blwyddyn, 2005 i 2019 (cyfraddau ar gyfer Mai i Orffennaf)"/>
    <hyperlink ref="A58" location="'Siart 4.04'!A1" display="4.04 Boddhad â bywyd, yn ôl grŵp oedran, 2018-19"/>
    <hyperlink ref="A59" location="'Siart 4.05'!A1" display="4.05 Cyfraddau cyflogaeth yn ôl ethnigrwydd a rhywedd, 2015-2017"/>
    <hyperlink ref="A60" location="'Siart 4.06'!A1" display="4.06 Troseddau casineb yng Nghymru yn ôl ffactor ysgogi, 2012-13 i 2017-18, 2012-13 i 2017-18 "/>
    <hyperlink ref="A61" location="'Siart 4.07'!A1" display="4.07 Dosbarthiad oedran yn ôl crefydd, Cyfrifiad 2011"/>
    <hyperlink ref="A62" location="'Siart 4.08'!A1" display="4.08 Disgyblion â Datganiad Anghenion Addysgol Arbennig sy’n cyflawni’r trothwy lefel 2 cynhwysol yng Nghyfnod Allweddol 4 gan gynnwys Cymraeg iaith gyntaf neu Saesneg a Mathemateg "/>
    <hyperlink ref="A63" location="'Siart 4.09'!A1" display="4.09 Bwlch cyflogaeth anabledd, blwyddyn yn dod i ben Mawrth 31 2014 i'r flwyddyn yn dod i ben Mawrth 31 2019"/>
    <hyperlink ref="A64" location="'Siart 4.10'!A1" display="4.10 Boddhad â bywyd yn ôl statws priodasol, 2018-19"/>
    <hyperlink ref="A67" location="'Cymru o Gymunedau Cydlynus'!A1" display="5.01 Canran y bobl sy'n cytuno â datganiadau am eu hardal leol, 2018-19"/>
    <hyperlink ref="A68" location="'Siart 5.02'!A1" display="5.02 Canran y bobl sy'n cytuno â datganiadau am deimlo'n ddiogel ar ôl iddi dywyllu, 2018-19"/>
    <hyperlink ref="A69" location="'Siart 5.03'!A1" display="5.03 Mynediad at wasanaethau a chyfleusterau da yn ôl ardal, 2018-19"/>
    <hyperlink ref="A70" location="'Siart 5.04'!A1" display="5.04 Canran y bobl sy'n teimlo y gallant ddylanwadu ar benderfyniad sy'n cael effaith ar eu hardal leol, 2012-13 i 2018-19"/>
    <hyperlink ref="A71" location="'Siart 5.05'!A1" display="5.05 Canran y bobl sy'n gwirfoddoli yn ôl y math o sefydliad, 2017-18"/>
    <hyperlink ref="A72" location="'Siart 5.06'!A1" display="5.06 Canran y bobl sy'n teimlo'n unig yn ôl rheswm, 2017-18"/>
    <hyperlink ref="A73" location="'Siart 5.07'!A1" display="5.07 Aelwydydd sy’n wynebu bygythiad o ddigartrefedd (adran 66) yn ôl nodwedd y prif ymgeisydd, 2018-19"/>
    <hyperlink ref="A74" location="'Siart 5.08'!A1" display="5.08 Troseddau a Gofnodwyd gan yr Heddlu yn ôl 1,000 o'r Boblogaeth"/>
    <hyperlink ref="A77" location="'Siart 6.01'!A1" display="6.01 Ffactorau sy'n rhwystro pobl rhag mynychu neu gymryd rhan mewn digwyddiadau celfyddydol, 2018-19"/>
    <hyperlink ref="A78" location="'Siart 6.02'!A1" display="6.02 Presenoldeb mewn digwyddiadau celfyddydol unwaith neu fwy y flwyddyn ymysg y rhai 7 i 18 oed, 2010 i 2018"/>
    <hyperlink ref="A79" location="'Siart 6.03'!A1" display="6.03 Canran yr oedolion a'r plant sy'n cyfranogi mewn chwaraeon tair gwaith yr wythnos neu fwy"/>
    <hyperlink ref="A80" location="'Siart 6.04'!A1" display="6.04 Y Gallu yn y Gymraeg a Nodwyd, Arolwg Cenedlaethol Cymru"/>
    <hyperlink ref="A81" location="'Cymru â Diwylliant Bywiog'!A1" display="6.05 Canran y rhai 5 oed a throsodd mewn ysgolion uwchradd a gynhelir sy'n siarad Cymraeg gartref, 2006/07 to 2018/19"/>
    <hyperlink ref="A86" location="'Siart 7.03'!A1" display="7.03 Nifer y ceiswyr lloches oedd yn cael cymorth Adran 95, y flwyddyn yn dod i ben Mawrth 2004 i 2019"/>
    <hyperlink ref="A87" location="'Siart 7.04'!A1" display="7.04 Canran y plant a gafodd eu himiwneiddio yng Nghymru, 2008-09 i 2018-19"/>
    <hyperlink ref="A85" location="'Siart 7.02'!A1" display="7.02 Canran y boblogaeth myfyrwyr mewn sefydliadau addysg uwch yng Nghymru sy’n fyfyrwyr rhyngwladol"/>
    <hyperlink ref="A84" location="'Siart 7.01'!A1" display="7.01 Allyriadau nwyon tŷ gwydr yn ôl blwyddyn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showGridLines="0" zoomScaleNormal="100" workbookViewId="0">
      <selection activeCell="E35" sqref="E35"/>
    </sheetView>
  </sheetViews>
  <sheetFormatPr defaultRowHeight="15" x14ac:dyDescent="0.2"/>
  <cols>
    <col min="1" max="16384" width="8.88671875" style="126"/>
  </cols>
  <sheetData>
    <row r="1" spans="1:53" ht="15.75" x14ac:dyDescent="0.25">
      <c r="A1" s="368" t="s">
        <v>806</v>
      </c>
      <c r="B1" s="382"/>
      <c r="C1" s="367"/>
      <c r="D1" s="366"/>
      <c r="E1" s="366"/>
      <c r="F1" s="365"/>
      <c r="G1" s="365"/>
      <c r="H1" s="365"/>
      <c r="I1" s="365"/>
      <c r="K1" s="353"/>
      <c r="L1" s="353"/>
      <c r="M1" s="353"/>
      <c r="O1" s="3" t="s">
        <v>67</v>
      </c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</row>
    <row r="2" spans="1:53" ht="15.75" x14ac:dyDescent="0.25">
      <c r="A2" s="364" t="s">
        <v>680</v>
      </c>
      <c r="B2" s="364"/>
      <c r="C2" s="364"/>
      <c r="D2" s="364"/>
      <c r="E2" s="364"/>
      <c r="F2" s="364"/>
      <c r="G2" s="364"/>
      <c r="H2" s="364"/>
      <c r="I2" s="364"/>
      <c r="J2" s="3"/>
      <c r="K2" s="353"/>
      <c r="L2" s="353"/>
      <c r="M2" s="353"/>
      <c r="O2" s="50" t="s">
        <v>68</v>
      </c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</row>
    <row r="3" spans="1:53" ht="15.75" x14ac:dyDescent="0.25">
      <c r="A3" s="353"/>
      <c r="B3" s="353"/>
      <c r="C3" s="353"/>
      <c r="D3" s="353"/>
      <c r="E3" s="353"/>
      <c r="F3" s="353"/>
      <c r="G3" s="353"/>
      <c r="H3" s="353"/>
      <c r="I3" s="353"/>
      <c r="J3" s="50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</row>
    <row r="4" spans="1:53" ht="15.75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</row>
    <row r="5" spans="1:53" ht="15.75" x14ac:dyDescent="0.2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</row>
    <row r="6" spans="1:53" ht="15.75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</row>
    <row r="7" spans="1:53" ht="15.75" x14ac:dyDescent="0.25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</row>
    <row r="8" spans="1:53" ht="15.75" x14ac:dyDescent="0.2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</row>
    <row r="9" spans="1:53" ht="15.75" x14ac:dyDescent="0.25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</row>
    <row r="10" spans="1:53" ht="15.75" x14ac:dyDescent="0.25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</row>
    <row r="11" spans="1:53" ht="15.75" x14ac:dyDescent="0.25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</row>
    <row r="12" spans="1:53" ht="15.75" x14ac:dyDescent="0.25">
      <c r="A12" s="353"/>
      <c r="B12" s="353"/>
      <c r="C12" s="353"/>
      <c r="D12" s="353"/>
      <c r="E12" s="353"/>
      <c r="F12" s="353"/>
      <c r="G12" s="36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</row>
    <row r="13" spans="1:53" ht="15.75" x14ac:dyDescent="0.25">
      <c r="A13" s="353"/>
      <c r="B13" s="353"/>
      <c r="C13" s="353"/>
      <c r="D13" s="353"/>
      <c r="E13" s="353"/>
      <c r="F13" s="353"/>
      <c r="G13" s="36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</row>
    <row r="14" spans="1:53" ht="15.75" x14ac:dyDescent="0.25">
      <c r="A14" s="353"/>
      <c r="B14" s="353"/>
      <c r="C14" s="353"/>
      <c r="D14" s="353"/>
      <c r="E14" s="353"/>
      <c r="F14" s="353"/>
      <c r="G14" s="36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</row>
    <row r="15" spans="1:53" ht="15.75" x14ac:dyDescent="0.25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</row>
    <row r="16" spans="1:53" ht="15.75" x14ac:dyDescent="0.25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</row>
    <row r="17" spans="1:53" ht="15.75" x14ac:dyDescent="0.25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</row>
    <row r="18" spans="1:53" ht="15.75" x14ac:dyDescent="0.25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</row>
    <row r="19" spans="1:53" ht="15.75" x14ac:dyDescent="0.25">
      <c r="A19" s="353"/>
      <c r="B19" s="353"/>
      <c r="C19" s="353"/>
      <c r="D19" s="353"/>
      <c r="E19" s="353"/>
      <c r="F19" s="353"/>
      <c r="G19" s="353"/>
      <c r="H19" s="353"/>
      <c r="I19" s="353"/>
      <c r="J19" s="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</row>
    <row r="20" spans="1:53" ht="15.75" x14ac:dyDescent="0.25">
      <c r="A20" s="353"/>
      <c r="B20" s="353"/>
      <c r="C20" s="353"/>
      <c r="D20" s="353"/>
      <c r="E20" s="353"/>
      <c r="F20" s="353"/>
      <c r="G20" s="353"/>
      <c r="H20" s="353"/>
      <c r="I20" s="353"/>
      <c r="J20" s="50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</row>
    <row r="21" spans="1:53" ht="15.75" x14ac:dyDescent="0.25">
      <c r="A21" s="9" t="s">
        <v>669</v>
      </c>
      <c r="B21" s="381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</row>
    <row r="22" spans="1:53" ht="15.75" x14ac:dyDescent="0.25">
      <c r="A22" s="231" t="s">
        <v>694</v>
      </c>
      <c r="B22" s="381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</row>
    <row r="23" spans="1:53" ht="15.75" x14ac:dyDescent="0.25">
      <c r="A23" s="353"/>
      <c r="B23" s="9"/>
      <c r="C23" s="361"/>
      <c r="D23" s="361"/>
      <c r="E23" s="361"/>
      <c r="F23" s="361"/>
      <c r="G23" s="361"/>
      <c r="H23" s="361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</row>
    <row r="24" spans="1:53" ht="15.75" x14ac:dyDescent="0.25">
      <c r="A24" s="5" t="s">
        <v>718</v>
      </c>
      <c r="B24" s="361"/>
      <c r="C24" s="361"/>
      <c r="D24" s="361"/>
      <c r="E24" s="361"/>
      <c r="F24" s="361"/>
      <c r="G24" s="361"/>
      <c r="H24" s="361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</row>
    <row r="25" spans="1:53" ht="15.75" x14ac:dyDescent="0.25">
      <c r="A25" s="5" t="s">
        <v>435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</row>
    <row r="26" spans="1:53" ht="28.5" customHeight="1" thickBot="1" x14ac:dyDescent="0.3">
      <c r="A26" s="360"/>
      <c r="B26" s="359" t="s">
        <v>668</v>
      </c>
      <c r="C26" s="359" t="s">
        <v>667</v>
      </c>
      <c r="D26" s="359" t="s">
        <v>666</v>
      </c>
      <c r="E26" s="359" t="s">
        <v>665</v>
      </c>
      <c r="F26" s="359" t="s">
        <v>664</v>
      </c>
      <c r="G26" s="359" t="s">
        <v>663</v>
      </c>
      <c r="H26" s="359" t="s">
        <v>662</v>
      </c>
      <c r="I26" s="359" t="s">
        <v>661</v>
      </c>
      <c r="J26" s="359" t="s">
        <v>660</v>
      </c>
      <c r="K26" s="359" t="s">
        <v>659</v>
      </c>
      <c r="L26" s="359" t="s">
        <v>658</v>
      </c>
      <c r="M26" s="359" t="s">
        <v>657</v>
      </c>
      <c r="N26" s="359" t="s">
        <v>656</v>
      </c>
      <c r="O26" s="359" t="s">
        <v>655</v>
      </c>
      <c r="P26" s="359" t="s">
        <v>654</v>
      </c>
      <c r="Q26" s="359" t="s">
        <v>653</v>
      </c>
      <c r="R26" s="359" t="s">
        <v>652</v>
      </c>
      <c r="S26" s="359" t="s">
        <v>651</v>
      </c>
      <c r="T26" s="359" t="s">
        <v>650</v>
      </c>
      <c r="U26" s="359" t="s">
        <v>649</v>
      </c>
      <c r="V26" s="359" t="s">
        <v>648</v>
      </c>
      <c r="W26" s="359" t="s">
        <v>681</v>
      </c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</row>
    <row r="27" spans="1:53" ht="25.5" x14ac:dyDescent="0.25">
      <c r="A27" s="358" t="s">
        <v>548</v>
      </c>
      <c r="B27" s="357">
        <v>27</v>
      </c>
      <c r="C27" s="357">
        <v>27</v>
      </c>
      <c r="D27" s="357">
        <v>27</v>
      </c>
      <c r="E27" s="357">
        <v>26</v>
      </c>
      <c r="F27" s="357">
        <v>25</v>
      </c>
      <c r="G27" s="357">
        <v>25</v>
      </c>
      <c r="H27" s="357">
        <v>25</v>
      </c>
      <c r="I27" s="357">
        <v>24</v>
      </c>
      <c r="J27" s="357">
        <v>23</v>
      </c>
      <c r="K27" s="357">
        <v>22</v>
      </c>
      <c r="L27" s="357">
        <v>22</v>
      </c>
      <c r="M27" s="357">
        <v>24</v>
      </c>
      <c r="N27" s="357">
        <v>23</v>
      </c>
      <c r="O27" s="357">
        <v>23</v>
      </c>
      <c r="P27" s="357">
        <v>22</v>
      </c>
      <c r="Q27" s="357">
        <v>23</v>
      </c>
      <c r="R27" s="357">
        <v>23</v>
      </c>
      <c r="S27" s="357">
        <v>23</v>
      </c>
      <c r="T27" s="357">
        <v>23</v>
      </c>
      <c r="U27" s="357">
        <v>23</v>
      </c>
      <c r="V27" s="353">
        <v>24</v>
      </c>
      <c r="W27" s="353">
        <v>24</v>
      </c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</row>
    <row r="28" spans="1:53" ht="15.75" x14ac:dyDescent="0.25">
      <c r="A28" s="358" t="s">
        <v>549</v>
      </c>
      <c r="B28" s="357">
        <v>36</v>
      </c>
      <c r="C28" s="357">
        <v>37</v>
      </c>
      <c r="D28" s="357">
        <v>36</v>
      </c>
      <c r="E28" s="357">
        <v>36</v>
      </c>
      <c r="F28" s="357">
        <v>35</v>
      </c>
      <c r="G28" s="357">
        <v>34</v>
      </c>
      <c r="H28" s="357">
        <v>34</v>
      </c>
      <c r="I28" s="357">
        <v>31</v>
      </c>
      <c r="J28" s="357">
        <v>31</v>
      </c>
      <c r="K28" s="357">
        <v>29</v>
      </c>
      <c r="L28" s="357">
        <v>30</v>
      </c>
      <c r="M28" s="357">
        <v>33</v>
      </c>
      <c r="N28" s="357">
        <v>32</v>
      </c>
      <c r="O28" s="357">
        <v>33</v>
      </c>
      <c r="P28" s="357">
        <v>31</v>
      </c>
      <c r="Q28" s="357">
        <v>33</v>
      </c>
      <c r="R28" s="357">
        <v>32</v>
      </c>
      <c r="S28" s="357">
        <v>31</v>
      </c>
      <c r="T28" s="357">
        <v>29</v>
      </c>
      <c r="U28" s="357">
        <v>30</v>
      </c>
      <c r="V28" s="353">
        <v>28</v>
      </c>
      <c r="W28" s="353">
        <v>29</v>
      </c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</row>
    <row r="29" spans="1:53" ht="38.25" x14ac:dyDescent="0.25">
      <c r="A29" s="358" t="s">
        <v>551</v>
      </c>
      <c r="B29" s="357">
        <v>24</v>
      </c>
      <c r="C29" s="357">
        <v>24</v>
      </c>
      <c r="D29" s="357">
        <v>23</v>
      </c>
      <c r="E29" s="357">
        <v>22</v>
      </c>
      <c r="F29" s="357">
        <v>22</v>
      </c>
      <c r="G29" s="357">
        <v>22</v>
      </c>
      <c r="H29" s="357">
        <v>22</v>
      </c>
      <c r="I29" s="357">
        <v>22</v>
      </c>
      <c r="J29" s="357">
        <v>21</v>
      </c>
      <c r="K29" s="357">
        <v>21</v>
      </c>
      <c r="L29" s="357">
        <v>21</v>
      </c>
      <c r="M29" s="357">
        <v>23</v>
      </c>
      <c r="N29" s="357">
        <v>22</v>
      </c>
      <c r="O29" s="357">
        <v>22</v>
      </c>
      <c r="P29" s="357">
        <v>22</v>
      </c>
      <c r="Q29" s="357">
        <v>22</v>
      </c>
      <c r="R29" s="357">
        <v>24</v>
      </c>
      <c r="S29" s="357">
        <v>22</v>
      </c>
      <c r="T29" s="357">
        <v>22</v>
      </c>
      <c r="U29" s="357">
        <v>23</v>
      </c>
      <c r="V29" s="353">
        <v>24</v>
      </c>
      <c r="W29" s="353">
        <v>23</v>
      </c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</row>
    <row r="30" spans="1:53" ht="15.75" x14ac:dyDescent="0.25">
      <c r="A30" s="356" t="s">
        <v>550</v>
      </c>
      <c r="B30" s="355">
        <v>26</v>
      </c>
      <c r="C30" s="355">
        <v>26</v>
      </c>
      <c r="D30" s="355">
        <v>26</v>
      </c>
      <c r="E30" s="355">
        <v>26</v>
      </c>
      <c r="F30" s="355">
        <v>24</v>
      </c>
      <c r="G30" s="355">
        <v>24</v>
      </c>
      <c r="H30" s="355">
        <v>23</v>
      </c>
      <c r="I30" s="355">
        <v>22</v>
      </c>
      <c r="J30" s="355">
        <v>19</v>
      </c>
      <c r="K30" s="355">
        <v>18</v>
      </c>
      <c r="L30" s="355">
        <v>18</v>
      </c>
      <c r="M30" s="355">
        <v>18</v>
      </c>
      <c r="N30" s="355">
        <v>18</v>
      </c>
      <c r="O30" s="355">
        <v>17</v>
      </c>
      <c r="P30" s="355">
        <v>15</v>
      </c>
      <c r="Q30" s="355">
        <v>14</v>
      </c>
      <c r="R30" s="355">
        <v>14</v>
      </c>
      <c r="S30" s="355">
        <v>15</v>
      </c>
      <c r="T30" s="355">
        <v>17</v>
      </c>
      <c r="U30" s="355">
        <v>18</v>
      </c>
      <c r="V30" s="355">
        <v>20</v>
      </c>
      <c r="W30" s="355">
        <v>19</v>
      </c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</row>
    <row r="31" spans="1:53" ht="15.75" x14ac:dyDescent="0.2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</row>
    <row r="32" spans="1:53" ht="15.75" x14ac:dyDescent="0.2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</row>
    <row r="33" spans="1:53" ht="15.75" x14ac:dyDescent="0.2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</row>
    <row r="34" spans="1:53" ht="15.75" x14ac:dyDescent="0.2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</row>
    <row r="35" spans="1:53" ht="15.75" x14ac:dyDescent="0.25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</row>
    <row r="36" spans="1:53" ht="15.75" x14ac:dyDescent="0.25">
      <c r="A36" s="353"/>
      <c r="B36" s="353"/>
      <c r="C36" s="353"/>
      <c r="D36" s="353"/>
      <c r="E36" s="353"/>
      <c r="F36" s="354"/>
      <c r="G36" s="354"/>
      <c r="H36" s="354"/>
      <c r="I36" s="354"/>
      <c r="J36" s="354"/>
      <c r="K36" s="354"/>
      <c r="L36" s="354"/>
      <c r="M36" s="354"/>
      <c r="N36" s="354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</row>
  </sheetData>
  <hyperlinks>
    <hyperlink ref="A22" r:id="rId1" display="Ffynhonnell 2: Households Below Average Income data tables for Wales (Excel): Welsh Government"/>
    <hyperlink ref="A21" r:id="rId2"/>
    <hyperlink ref="O1" location="'Cymru Lewyrchus'!A1" display="Cymru Lewyrchus"/>
    <hyperlink ref="O2" location="'Contents and Links'!A1" display="Contents and Links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/>
  </sheetViews>
  <sheetFormatPr defaultRowHeight="15" x14ac:dyDescent="0.2"/>
  <cols>
    <col min="1" max="1" width="14.88671875" style="126" customWidth="1"/>
    <col min="2" max="3" width="11.21875" style="126" customWidth="1"/>
    <col min="4" max="4" width="8.88671875" style="126"/>
    <col min="5" max="5" width="10.77734375" style="126" customWidth="1"/>
    <col min="6" max="16384" width="8.88671875" style="126"/>
  </cols>
  <sheetData>
    <row r="1" spans="1:14" ht="15.75" x14ac:dyDescent="0.25">
      <c r="A1" s="72" t="s">
        <v>823</v>
      </c>
      <c r="N1" s="3" t="s">
        <v>67</v>
      </c>
    </row>
    <row r="2" spans="1:14" x14ac:dyDescent="0.2">
      <c r="N2" s="50" t="s">
        <v>68</v>
      </c>
    </row>
    <row r="18" spans="1:3" x14ac:dyDescent="0.2">
      <c r="A18" s="9" t="s">
        <v>556</v>
      </c>
    </row>
    <row r="20" spans="1:3" ht="26.25" thickBot="1" x14ac:dyDescent="0.25">
      <c r="A20" s="290"/>
      <c r="B20" s="290" t="s">
        <v>554</v>
      </c>
      <c r="C20" s="290" t="s">
        <v>555</v>
      </c>
    </row>
    <row r="21" spans="1:3" x14ac:dyDescent="0.2">
      <c r="A21" s="5">
        <v>2008</v>
      </c>
      <c r="B21" s="5">
        <v>15.2</v>
      </c>
      <c r="C21" s="5">
        <v>27.9</v>
      </c>
    </row>
    <row r="22" spans="1:3" x14ac:dyDescent="0.2">
      <c r="A22" s="5">
        <v>2009</v>
      </c>
      <c r="B22" s="5">
        <v>14.8</v>
      </c>
      <c r="C22" s="5">
        <v>29.2</v>
      </c>
    </row>
    <row r="23" spans="1:3" x14ac:dyDescent="0.2">
      <c r="A23" s="5">
        <v>2010</v>
      </c>
      <c r="B23" s="5">
        <v>13.1</v>
      </c>
      <c r="C23" s="5">
        <v>30.2</v>
      </c>
    </row>
    <row r="24" spans="1:3" x14ac:dyDescent="0.2">
      <c r="A24" s="5">
        <v>2011</v>
      </c>
      <c r="B24" s="249">
        <v>12</v>
      </c>
      <c r="C24" s="249">
        <v>31</v>
      </c>
    </row>
    <row r="25" spans="1:3" x14ac:dyDescent="0.2">
      <c r="A25" s="5">
        <v>2012</v>
      </c>
      <c r="B25" s="5">
        <v>11.4</v>
      </c>
      <c r="C25" s="5">
        <v>32.1</v>
      </c>
    </row>
    <row r="26" spans="1:3" x14ac:dyDescent="0.2">
      <c r="A26" s="5">
        <v>2013</v>
      </c>
      <c r="B26" s="5">
        <v>10.4</v>
      </c>
      <c r="C26" s="5">
        <v>33.200000000000003</v>
      </c>
    </row>
    <row r="27" spans="1:3" x14ac:dyDescent="0.2">
      <c r="A27" s="5">
        <v>2014</v>
      </c>
      <c r="B27" s="5">
        <v>9.8000000000000007</v>
      </c>
      <c r="C27" s="5">
        <v>35.200000000000003</v>
      </c>
    </row>
    <row r="28" spans="1:3" x14ac:dyDescent="0.2">
      <c r="A28" s="5">
        <v>2015</v>
      </c>
      <c r="B28" s="5">
        <v>10.3</v>
      </c>
      <c r="C28" s="5">
        <v>35.799999999999997</v>
      </c>
    </row>
    <row r="29" spans="1:3" x14ac:dyDescent="0.2">
      <c r="A29" s="5">
        <v>2016</v>
      </c>
      <c r="B29" s="5">
        <v>9.5</v>
      </c>
      <c r="C29" s="5">
        <v>37.4</v>
      </c>
    </row>
    <row r="30" spans="1:3" x14ac:dyDescent="0.2">
      <c r="A30" s="5">
        <v>2017</v>
      </c>
      <c r="B30" s="5">
        <v>8.6999999999999993</v>
      </c>
      <c r="C30" s="5">
        <v>37.5</v>
      </c>
    </row>
    <row r="31" spans="1:3" x14ac:dyDescent="0.2">
      <c r="A31" s="55">
        <v>2018</v>
      </c>
      <c r="B31" s="55">
        <v>8.4</v>
      </c>
      <c r="C31" s="55">
        <v>37.799999999999997</v>
      </c>
    </row>
    <row r="32" spans="1:3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5"/>
      <c r="B37" s="5"/>
      <c r="C37" s="5"/>
    </row>
    <row r="38" spans="1:3" x14ac:dyDescent="0.2">
      <c r="A38" s="5"/>
      <c r="B38" s="5"/>
      <c r="C38" s="5"/>
    </row>
    <row r="39" spans="1:3" x14ac:dyDescent="0.2">
      <c r="A39" s="5"/>
      <c r="B39" s="5"/>
      <c r="C39" s="5"/>
    </row>
    <row r="40" spans="1:3" x14ac:dyDescent="0.2">
      <c r="A40" s="5"/>
      <c r="B40" s="5"/>
      <c r="C40" s="5"/>
    </row>
    <row r="41" spans="1:3" x14ac:dyDescent="0.2">
      <c r="A41" s="5"/>
      <c r="B41" s="5"/>
      <c r="C41" s="5"/>
    </row>
  </sheetData>
  <hyperlinks>
    <hyperlink ref="A18" r:id="rId1"/>
    <hyperlink ref="N2" location="'Contents and Links'!A1" display="Contents and Links"/>
    <hyperlink ref="N1" location="'Cymru Lewyrchus'!A1" display="Cymru Lewyrchus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A28" sqref="A28"/>
    </sheetView>
  </sheetViews>
  <sheetFormatPr defaultColWidth="8.88671875" defaultRowHeight="15" x14ac:dyDescent="0.2"/>
  <cols>
    <col min="1" max="1" width="33.109375" style="52" customWidth="1"/>
    <col min="2" max="16384" width="8.88671875" style="52"/>
  </cols>
  <sheetData>
    <row r="1" spans="1:8" ht="15.75" x14ac:dyDescent="0.25">
      <c r="A1" s="270" t="s">
        <v>362</v>
      </c>
      <c r="H1" s="3" t="s">
        <v>67</v>
      </c>
    </row>
    <row r="2" spans="1:8" x14ac:dyDescent="0.2">
      <c r="H2" s="50" t="s">
        <v>68</v>
      </c>
    </row>
    <row r="22" spans="1:3" x14ac:dyDescent="0.2">
      <c r="A22" s="231" t="s">
        <v>496</v>
      </c>
    </row>
    <row r="24" spans="1:3" ht="15.75" thickBot="1" x14ac:dyDescent="0.25">
      <c r="A24" s="138"/>
      <c r="B24" s="139" t="s">
        <v>38</v>
      </c>
      <c r="C24" s="139" t="s">
        <v>47</v>
      </c>
    </row>
    <row r="25" spans="1:3" x14ac:dyDescent="0.2">
      <c r="A25" s="5" t="s">
        <v>363</v>
      </c>
      <c r="B25" s="137">
        <v>291.65704699999998</v>
      </c>
      <c r="C25" s="137">
        <v>291.13241599999998</v>
      </c>
    </row>
    <row r="26" spans="1:3" x14ac:dyDescent="0.2">
      <c r="A26" s="5" t="s">
        <v>364</v>
      </c>
      <c r="B26" s="137">
        <v>369.68041399999998</v>
      </c>
      <c r="C26" s="137">
        <v>370.20725399999998</v>
      </c>
    </row>
    <row r="27" spans="1:3" x14ac:dyDescent="0.2">
      <c r="A27" s="55" t="s">
        <v>365</v>
      </c>
      <c r="B27" s="140">
        <v>350.87027899999998</v>
      </c>
      <c r="C27" s="140">
        <v>349.51779699999997</v>
      </c>
    </row>
  </sheetData>
  <hyperlinks>
    <hyperlink ref="A22" r:id="rId1"/>
    <hyperlink ref="H2" location="'Contents and Links'!A1" display="Contents and Links"/>
    <hyperlink ref="H1" location="'Cymru Lewyrchus'!A1" display="Cymru Lewyrchu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A4" zoomScale="115" zoomScaleNormal="115" workbookViewId="0">
      <selection activeCell="A19" sqref="A19:XFD19"/>
    </sheetView>
  </sheetViews>
  <sheetFormatPr defaultRowHeight="15" x14ac:dyDescent="0.2"/>
  <cols>
    <col min="1" max="1" width="10.21875" style="126" customWidth="1"/>
    <col min="2" max="3" width="11.21875" style="126" customWidth="1"/>
    <col min="4" max="4" width="8.88671875" style="126"/>
    <col min="5" max="5" width="10.77734375" style="126" customWidth="1"/>
    <col min="6" max="16384" width="8.88671875" style="126"/>
  </cols>
  <sheetData>
    <row r="1" spans="1:7" ht="15.75" x14ac:dyDescent="0.25">
      <c r="A1" s="72" t="s">
        <v>559</v>
      </c>
      <c r="G1" s="3" t="s">
        <v>67</v>
      </c>
    </row>
    <row r="2" spans="1:7" x14ac:dyDescent="0.2">
      <c r="G2" s="3" t="s">
        <v>68</v>
      </c>
    </row>
    <row r="19" spans="1:2" x14ac:dyDescent="0.2">
      <c r="A19" s="9" t="s">
        <v>558</v>
      </c>
    </row>
    <row r="20" spans="1:2" x14ac:dyDescent="0.2">
      <c r="A20" s="9"/>
    </row>
    <row r="21" spans="1:2" ht="15.75" thickBot="1" x14ac:dyDescent="0.25">
      <c r="A21" s="290"/>
      <c r="B21" s="290" t="s">
        <v>557</v>
      </c>
    </row>
    <row r="22" spans="1:2" x14ac:dyDescent="0.2">
      <c r="A22" s="5">
        <v>1990</v>
      </c>
      <c r="B22" s="291">
        <v>13502.606478880189</v>
      </c>
    </row>
    <row r="23" spans="1:2" x14ac:dyDescent="0.2">
      <c r="A23" s="5">
        <v>1995</v>
      </c>
      <c r="B23" s="291">
        <v>14268.18029971422</v>
      </c>
    </row>
    <row r="24" spans="1:2" x14ac:dyDescent="0.2">
      <c r="A24" s="5">
        <v>1998</v>
      </c>
      <c r="B24" s="291">
        <v>14753.712731241114</v>
      </c>
    </row>
    <row r="25" spans="1:2" x14ac:dyDescent="0.2">
      <c r="A25" s="5">
        <v>1999</v>
      </c>
      <c r="B25" s="291">
        <v>16637.733805099888</v>
      </c>
    </row>
    <row r="26" spans="1:2" x14ac:dyDescent="0.2">
      <c r="A26" s="5">
        <v>2000</v>
      </c>
      <c r="B26" s="291">
        <v>16529.081220926564</v>
      </c>
    </row>
    <row r="27" spans="1:2" x14ac:dyDescent="0.2">
      <c r="A27" s="5">
        <v>2001</v>
      </c>
      <c r="B27" s="291">
        <v>13205.107375642227</v>
      </c>
    </row>
    <row r="28" spans="1:2" x14ac:dyDescent="0.2">
      <c r="A28" s="5">
        <v>2002</v>
      </c>
      <c r="B28" s="291">
        <v>9197.1963482517222</v>
      </c>
    </row>
    <row r="29" spans="1:2" x14ac:dyDescent="0.2">
      <c r="A29" s="5">
        <v>2003</v>
      </c>
      <c r="B29" s="291">
        <v>10387.697626721554</v>
      </c>
    </row>
    <row r="30" spans="1:2" x14ac:dyDescent="0.2">
      <c r="A30" s="5">
        <v>2004</v>
      </c>
      <c r="B30" s="291">
        <v>11151.346404685108</v>
      </c>
    </row>
    <row r="31" spans="1:2" x14ac:dyDescent="0.2">
      <c r="A31" s="5">
        <v>2005</v>
      </c>
      <c r="B31" s="291">
        <v>10053.383868550738</v>
      </c>
    </row>
    <row r="32" spans="1:2" x14ac:dyDescent="0.2">
      <c r="A32" s="5">
        <v>2006</v>
      </c>
      <c r="B32" s="291">
        <v>10426.613272957207</v>
      </c>
    </row>
    <row r="33" spans="1:2" x14ac:dyDescent="0.2">
      <c r="A33" s="5">
        <v>2007</v>
      </c>
      <c r="B33" s="291">
        <v>10522.946897252732</v>
      </c>
    </row>
    <row r="34" spans="1:2" x14ac:dyDescent="0.2">
      <c r="A34" s="5">
        <v>2008</v>
      </c>
      <c r="B34" s="291">
        <v>9923.8182573861905</v>
      </c>
    </row>
    <row r="35" spans="1:2" x14ac:dyDescent="0.2">
      <c r="A35" s="5">
        <v>2009</v>
      </c>
      <c r="B35" s="291">
        <v>8302.1002322776276</v>
      </c>
    </row>
    <row r="36" spans="1:2" x14ac:dyDescent="0.2">
      <c r="A36" s="5">
        <v>2010</v>
      </c>
      <c r="B36" s="291">
        <v>10066.186356537948</v>
      </c>
    </row>
    <row r="37" spans="1:2" x14ac:dyDescent="0.2">
      <c r="A37" s="5">
        <v>2011</v>
      </c>
      <c r="B37" s="291">
        <v>9014.3411686948639</v>
      </c>
    </row>
    <row r="38" spans="1:2" x14ac:dyDescent="0.2">
      <c r="A38" s="5">
        <v>2012</v>
      </c>
      <c r="B38" s="291">
        <v>7915.945981375975</v>
      </c>
    </row>
    <row r="39" spans="1:2" x14ac:dyDescent="0.2">
      <c r="A39" s="5">
        <v>2013</v>
      </c>
      <c r="B39" s="291">
        <v>9695.6914229211725</v>
      </c>
    </row>
    <row r="40" spans="1:2" x14ac:dyDescent="0.2">
      <c r="A40" s="5">
        <v>2014</v>
      </c>
      <c r="B40" s="291">
        <v>9533.1003483196437</v>
      </c>
    </row>
    <row r="41" spans="1:2" x14ac:dyDescent="0.2">
      <c r="A41" s="5">
        <v>2015</v>
      </c>
      <c r="B41" s="291">
        <v>9248.2049248337353</v>
      </c>
    </row>
    <row r="42" spans="1:2" x14ac:dyDescent="0.2">
      <c r="A42" s="5">
        <v>2016</v>
      </c>
      <c r="B42" s="291">
        <v>8874.1523797996542</v>
      </c>
    </row>
    <row r="43" spans="1:2" x14ac:dyDescent="0.2">
      <c r="A43" s="55">
        <v>2017</v>
      </c>
      <c r="B43" s="292">
        <v>8750.3630887499403</v>
      </c>
    </row>
  </sheetData>
  <hyperlinks>
    <hyperlink ref="G2" location="'Contents and Links'!A1" display="Cynnwys a Dolenni"/>
    <hyperlink ref="G1" location="'Cymru Lewyrchus'!A1" display="Cymru Lewyrchus"/>
    <hyperlink ref="A19" r:id="rId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E22" sqref="E22"/>
    </sheetView>
  </sheetViews>
  <sheetFormatPr defaultRowHeight="15" x14ac:dyDescent="0.2"/>
  <cols>
    <col min="1" max="1" width="14.88671875" customWidth="1"/>
    <col min="2" max="3" width="11.21875" customWidth="1"/>
    <col min="5" max="5" width="10.77734375" customWidth="1"/>
  </cols>
  <sheetData>
    <row r="1" spans="1:7" ht="15.75" x14ac:dyDescent="0.25">
      <c r="A1" s="72" t="s">
        <v>790</v>
      </c>
      <c r="G1" s="3" t="s">
        <v>67</v>
      </c>
    </row>
    <row r="2" spans="1:7" x14ac:dyDescent="0.2">
      <c r="G2" s="50" t="s">
        <v>68</v>
      </c>
    </row>
    <row r="20" spans="1:2" x14ac:dyDescent="0.2">
      <c r="A20" s="9" t="s">
        <v>497</v>
      </c>
    </row>
    <row r="22" spans="1:2" ht="15.75" thickBot="1" x14ac:dyDescent="0.25">
      <c r="A22" s="73" t="s">
        <v>366</v>
      </c>
      <c r="B22" s="73" t="s">
        <v>367</v>
      </c>
    </row>
    <row r="23" spans="1:2" x14ac:dyDescent="0.2">
      <c r="A23" s="5" t="s">
        <v>18</v>
      </c>
      <c r="B23" s="75">
        <v>0.81</v>
      </c>
    </row>
    <row r="24" spans="1:2" x14ac:dyDescent="0.2">
      <c r="A24" s="5" t="s">
        <v>368</v>
      </c>
      <c r="B24" s="75">
        <v>0.08</v>
      </c>
    </row>
    <row r="25" spans="1:2" x14ac:dyDescent="0.2">
      <c r="A25" s="5" t="s">
        <v>369</v>
      </c>
      <c r="B25" s="75">
        <v>0.04</v>
      </c>
    </row>
    <row r="26" spans="1:2" x14ac:dyDescent="0.2">
      <c r="A26" s="5" t="s">
        <v>371</v>
      </c>
      <c r="B26" s="75">
        <v>0.04</v>
      </c>
    </row>
    <row r="27" spans="1:2" x14ac:dyDescent="0.2">
      <c r="A27" s="55" t="s">
        <v>370</v>
      </c>
      <c r="B27" s="76">
        <v>0.02</v>
      </c>
    </row>
  </sheetData>
  <hyperlinks>
    <hyperlink ref="A20" r:id="rId1" display="Source: Transport Statistics Great Britain 2018, Department for Transport"/>
    <hyperlink ref="G2" location="'Contents and Links'!A1" display="Contents and Links"/>
    <hyperlink ref="G1" location="'Cymru Lewyrchus'!A1" display="Cymru Lewyrchus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3"/>
  <sheetViews>
    <sheetView showGridLines="0" workbookViewId="0">
      <selection activeCell="A7" sqref="A7"/>
    </sheetView>
  </sheetViews>
  <sheetFormatPr defaultRowHeight="15" x14ac:dyDescent="0.2"/>
  <cols>
    <col min="1" max="1" width="116.33203125" bestFit="1" customWidth="1"/>
  </cols>
  <sheetData>
    <row r="1" spans="1:4" ht="15.75" x14ac:dyDescent="0.25">
      <c r="A1" s="4" t="s">
        <v>372</v>
      </c>
    </row>
    <row r="2" spans="1:4" x14ac:dyDescent="0.2">
      <c r="A2" s="21"/>
      <c r="B2" s="18"/>
      <c r="C2" s="18"/>
      <c r="D2" s="18"/>
    </row>
    <row r="3" spans="1:4" x14ac:dyDescent="0.2">
      <c r="A3" s="9" t="s">
        <v>375</v>
      </c>
    </row>
    <row r="4" spans="1:4" x14ac:dyDescent="0.2">
      <c r="A4" s="235" t="s">
        <v>380</v>
      </c>
    </row>
    <row r="5" spans="1:4" x14ac:dyDescent="0.2">
      <c r="A5" s="236" t="s">
        <v>563</v>
      </c>
    </row>
    <row r="6" spans="1:4" x14ac:dyDescent="0.2">
      <c r="A6" s="9" t="s">
        <v>565</v>
      </c>
    </row>
    <row r="7" spans="1:4" x14ac:dyDescent="0.2">
      <c r="A7" s="9" t="s">
        <v>569</v>
      </c>
    </row>
    <row r="8" spans="1:4" x14ac:dyDescent="0.2">
      <c r="A8" s="235" t="s">
        <v>384</v>
      </c>
    </row>
    <row r="9" spans="1:4" s="126" customFormat="1" x14ac:dyDescent="0.2">
      <c r="A9" s="9" t="s">
        <v>386</v>
      </c>
    </row>
    <row r="10" spans="1:4" s="126" customFormat="1" x14ac:dyDescent="0.2">
      <c r="A10" s="460"/>
    </row>
    <row r="11" spans="1:4" x14ac:dyDescent="0.2">
      <c r="A11" s="9" t="s">
        <v>68</v>
      </c>
    </row>
    <row r="43" spans="1:1" x14ac:dyDescent="0.2">
      <c r="A43" s="14"/>
    </row>
  </sheetData>
  <hyperlinks>
    <hyperlink ref="A11" location="'Contents and Links'!A1" display="Contents and Links"/>
    <hyperlink ref="A2:D2" location="'Chart 2.01'!A1" display="2.01 Average Nitrogen dioxide (NO2) concentrations in µg/m3  "/>
    <hyperlink ref="A3" location="'Siart 2.01'!A1" display="2.01 Ansawdd dŵr ymdrochi"/>
    <hyperlink ref="A4" location="'Siart 2.02'!A1" display="2.02 Sut mae mannau gwyrdd lleol wedi newid dros y 3 blynedd diwethaf?"/>
    <hyperlink ref="A5" location="'Siart 2.03'!A1" display="2.03 Dangosyddion Ansawdd Aer"/>
    <hyperlink ref="A6" location="'Siart 2.04'!A1" display="2.04 Canran gwastraff sy'n cael ei baratoi i'w ailddefnyddio, ailgylchu neu gompostio (targed ystatudol)"/>
    <hyperlink ref="A7" location="'Siart 2.05'!A1" display="2.05 Allyriadau nwyon tŷ gwydr yn ôl blwyddyn"/>
    <hyperlink ref="A8" location="'Siart 2.06'!A1" display="2.06 Capasiti cynhyrchu ynni adnewyddadwy"/>
    <hyperlink ref="A9" location="'Siart 2.07'!A1" display="2.07 Canran yr anheddau â pherfformiad ynni boddhao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opLeftCell="B1" workbookViewId="0">
      <selection activeCell="H29" sqref="H29"/>
    </sheetView>
  </sheetViews>
  <sheetFormatPr defaultColWidth="8.77734375" defaultRowHeight="14.25" x14ac:dyDescent="0.2"/>
  <cols>
    <col min="1" max="1" width="0" style="141" hidden="1" customWidth="1"/>
    <col min="2" max="16384" width="8.77734375" style="141"/>
  </cols>
  <sheetData>
    <row r="1" spans="2:8" ht="15.75" x14ac:dyDescent="0.25">
      <c r="B1" s="143" t="s">
        <v>824</v>
      </c>
      <c r="H1" s="3" t="s">
        <v>373</v>
      </c>
    </row>
    <row r="2" spans="2:8" ht="15" x14ac:dyDescent="0.2">
      <c r="H2" s="50" t="s">
        <v>68</v>
      </c>
    </row>
    <row r="20" spans="2:4" x14ac:dyDescent="0.2">
      <c r="B20" s="9" t="s">
        <v>498</v>
      </c>
    </row>
    <row r="22" spans="2:4" ht="15" thickBot="1" x14ac:dyDescent="0.25">
      <c r="B22" s="149"/>
      <c r="C22" s="149">
        <v>2017</v>
      </c>
      <c r="D22" s="149">
        <v>2018</v>
      </c>
    </row>
    <row r="23" spans="2:4" x14ac:dyDescent="0.2">
      <c r="B23" s="150" t="s">
        <v>376</v>
      </c>
      <c r="C23" s="150">
        <v>1</v>
      </c>
      <c r="D23" s="150">
        <v>0</v>
      </c>
    </row>
    <row r="24" spans="2:4" x14ac:dyDescent="0.2">
      <c r="B24" s="150" t="s">
        <v>377</v>
      </c>
      <c r="C24" s="150">
        <v>5</v>
      </c>
      <c r="D24" s="150">
        <v>5</v>
      </c>
    </row>
    <row r="25" spans="2:4" x14ac:dyDescent="0.2">
      <c r="B25" s="150" t="s">
        <v>378</v>
      </c>
      <c r="C25" s="150">
        <v>18</v>
      </c>
      <c r="D25" s="150">
        <v>21</v>
      </c>
    </row>
    <row r="26" spans="2:4" x14ac:dyDescent="0.2">
      <c r="B26" s="151" t="s">
        <v>379</v>
      </c>
      <c r="C26" s="151">
        <v>80</v>
      </c>
      <c r="D26" s="151">
        <v>78</v>
      </c>
    </row>
  </sheetData>
  <hyperlinks>
    <hyperlink ref="H2" location="'Contents and Links'!A1" display="Contents and Links"/>
    <hyperlink ref="H1" location="'Cymru Gydnerth'!A1" display="Cymru Gydnerth"/>
    <hyperlink ref="B2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F28" sqref="F28"/>
    </sheetView>
  </sheetViews>
  <sheetFormatPr defaultColWidth="8.88671875" defaultRowHeight="15" x14ac:dyDescent="0.2"/>
  <cols>
    <col min="1" max="1" width="14.109375" style="15" customWidth="1"/>
    <col min="2" max="16384" width="8.88671875" style="15"/>
  </cols>
  <sheetData>
    <row r="1" spans="1:8" ht="15.75" x14ac:dyDescent="0.25">
      <c r="A1" s="144" t="s">
        <v>380</v>
      </c>
      <c r="H1" s="3" t="s">
        <v>373</v>
      </c>
    </row>
    <row r="2" spans="1:8" x14ac:dyDescent="0.2">
      <c r="A2" s="122"/>
      <c r="H2" s="50" t="s">
        <v>68</v>
      </c>
    </row>
    <row r="3" spans="1:8" x14ac:dyDescent="0.2">
      <c r="A3" s="122"/>
    </row>
    <row r="4" spans="1:8" x14ac:dyDescent="0.2">
      <c r="A4" s="122"/>
    </row>
    <row r="5" spans="1:8" x14ac:dyDescent="0.2">
      <c r="A5" s="122"/>
    </row>
    <row r="6" spans="1:8" x14ac:dyDescent="0.2">
      <c r="A6" s="122"/>
    </row>
    <row r="7" spans="1:8" x14ac:dyDescent="0.2">
      <c r="A7" s="122"/>
    </row>
    <row r="8" spans="1:8" x14ac:dyDescent="0.2">
      <c r="A8" s="122"/>
    </row>
    <row r="9" spans="1:8" x14ac:dyDescent="0.2">
      <c r="A9" s="122"/>
    </row>
    <row r="10" spans="1:8" x14ac:dyDescent="0.2">
      <c r="A10" s="122"/>
    </row>
    <row r="11" spans="1:8" x14ac:dyDescent="0.2">
      <c r="A11" s="122"/>
    </row>
    <row r="12" spans="1:8" x14ac:dyDescent="0.2">
      <c r="A12" s="122"/>
    </row>
    <row r="13" spans="1:8" x14ac:dyDescent="0.2">
      <c r="A13" s="122"/>
    </row>
    <row r="19" spans="1:2" x14ac:dyDescent="0.2">
      <c r="A19" s="458" t="s">
        <v>499</v>
      </c>
    </row>
    <row r="20" spans="1:2" x14ac:dyDescent="0.2">
      <c r="B20" s="121"/>
    </row>
    <row r="21" spans="1:2" ht="15.75" thickBot="1" x14ac:dyDescent="0.25">
      <c r="A21" s="146"/>
      <c r="B21" s="147" t="s">
        <v>42</v>
      </c>
    </row>
    <row r="22" spans="1:2" x14ac:dyDescent="0.2">
      <c r="A22" s="81" t="s">
        <v>381</v>
      </c>
      <c r="B22" s="131">
        <v>20.302999999999997</v>
      </c>
    </row>
    <row r="23" spans="1:2" x14ac:dyDescent="0.2">
      <c r="A23" s="81" t="s">
        <v>382</v>
      </c>
      <c r="B23" s="131">
        <v>65.077000000000012</v>
      </c>
    </row>
    <row r="24" spans="1:2" x14ac:dyDescent="0.2">
      <c r="A24" s="82" t="s">
        <v>383</v>
      </c>
      <c r="B24" s="148">
        <v>14.62</v>
      </c>
    </row>
  </sheetData>
  <hyperlinks>
    <hyperlink ref="H2" location="'Contents and Links'!A1" display="Contents and Links"/>
    <hyperlink ref="H1" location="'Cymru Gydnerth'!A1" display="Cymru Gydnerth"/>
    <hyperlink ref="A19" r:id="rId1" display="https://llyw.cymru/arolwg-cenedlaethol-cymru-ebrill-2018-i-mawrth-2019?_ga=2.224005080.2107667183.1567447372-1956409303.1553703169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x14ac:dyDescent="0.2"/>
  <sheetData>
    <row r="1" spans="1:13" ht="15.75" x14ac:dyDescent="0.25">
      <c r="A1" s="301" t="s">
        <v>563</v>
      </c>
      <c r="B1" s="293"/>
      <c r="C1" s="293"/>
      <c r="D1" s="293"/>
      <c r="E1" s="293"/>
      <c r="F1" s="293"/>
      <c r="G1" s="293"/>
      <c r="H1" s="293"/>
      <c r="I1" s="293"/>
      <c r="J1" s="3" t="s">
        <v>373</v>
      </c>
      <c r="K1" s="293"/>
      <c r="L1" s="293"/>
      <c r="M1" s="293"/>
    </row>
    <row r="2" spans="1:13" x14ac:dyDescent="0.2">
      <c r="A2" s="293"/>
      <c r="B2" s="293"/>
      <c r="C2" s="293"/>
      <c r="D2" s="293"/>
      <c r="E2" s="293"/>
      <c r="F2" s="293"/>
      <c r="G2" s="293"/>
      <c r="H2" s="293"/>
      <c r="I2" s="293"/>
      <c r="J2" s="50" t="s">
        <v>68</v>
      </c>
      <c r="K2" s="293"/>
      <c r="L2" s="293"/>
      <c r="M2" s="293"/>
    </row>
    <row r="3" spans="1:13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x14ac:dyDescent="0.2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3" x14ac:dyDescent="0.2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1:13" x14ac:dyDescent="0.2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13" x14ac:dyDescent="0.2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</row>
    <row r="11" spans="1:13" x14ac:dyDescent="0.2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3" x14ac:dyDescent="0.2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</row>
    <row r="13" spans="1:13" x14ac:dyDescent="0.2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</row>
    <row r="14" spans="1:13" x14ac:dyDescent="0.2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</row>
    <row r="15" spans="1:13" x14ac:dyDescent="0.2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</row>
    <row r="16" spans="1:13" x14ac:dyDescent="0.2">
      <c r="A16" s="293"/>
      <c r="B16" s="300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</row>
    <row r="17" spans="1:13" x14ac:dyDescent="0.2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  <row r="18" spans="1:13" x14ac:dyDescent="0.2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  <row r="19" spans="1:13" x14ac:dyDescent="0.2">
      <c r="A19" s="299" t="s">
        <v>564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</row>
    <row r="20" spans="1:13" x14ac:dyDescent="0.2">
      <c r="A20" s="297" t="s">
        <v>435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3"/>
    </row>
    <row r="21" spans="1:13" x14ac:dyDescent="0.2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3"/>
    </row>
    <row r="22" spans="1:13" ht="15.75" thickBot="1" x14ac:dyDescent="0.25">
      <c r="A22" s="298"/>
      <c r="B22" s="298">
        <v>2007</v>
      </c>
      <c r="C22" s="298">
        <v>2008</v>
      </c>
      <c r="D22" s="298">
        <v>2009</v>
      </c>
      <c r="E22" s="298">
        <v>2010</v>
      </c>
      <c r="F22" s="298">
        <v>2011</v>
      </c>
      <c r="G22" s="298">
        <v>2012</v>
      </c>
      <c r="H22" s="298">
        <v>2013</v>
      </c>
      <c r="I22" s="298">
        <v>2014</v>
      </c>
      <c r="J22" s="298">
        <v>2015</v>
      </c>
      <c r="K22" s="298">
        <v>2016</v>
      </c>
      <c r="L22" s="298">
        <v>2017</v>
      </c>
      <c r="M22" s="293"/>
    </row>
    <row r="23" spans="1:13" ht="16.5" x14ac:dyDescent="0.3">
      <c r="A23" s="297" t="s">
        <v>562</v>
      </c>
      <c r="B23" s="296">
        <v>13.6060037576977</v>
      </c>
      <c r="C23" s="296">
        <v>13.148623332909301</v>
      </c>
      <c r="D23" s="296">
        <v>13.312987584307701</v>
      </c>
      <c r="E23" s="296">
        <v>14.109666892772999</v>
      </c>
      <c r="F23" s="296">
        <v>12.828657441778899</v>
      </c>
      <c r="G23" s="296">
        <v>12.7624146214393</v>
      </c>
      <c r="H23" s="296">
        <v>12.1536607792591</v>
      </c>
      <c r="I23" s="296">
        <v>11.218748467591601</v>
      </c>
      <c r="J23" s="296">
        <v>9.8259154215823408</v>
      </c>
      <c r="K23" s="296">
        <v>11.3562493198939</v>
      </c>
      <c r="L23" s="296">
        <v>9.2677371676948201</v>
      </c>
      <c r="M23" s="293"/>
    </row>
    <row r="24" spans="1:13" ht="16.5" x14ac:dyDescent="0.3">
      <c r="A24" s="297" t="s">
        <v>561</v>
      </c>
      <c r="B24" s="296">
        <v>15.5634874513732</v>
      </c>
      <c r="C24" s="296">
        <v>13.7991359641457</v>
      </c>
      <c r="D24" s="296">
        <v>13.5481038731492</v>
      </c>
      <c r="E24" s="296">
        <v>13.114160265488399</v>
      </c>
      <c r="F24" s="296">
        <v>14.030347180486499</v>
      </c>
      <c r="G24" s="296">
        <v>12.3070031249586</v>
      </c>
      <c r="H24" s="296">
        <v>13.6363331392749</v>
      </c>
      <c r="I24" s="296">
        <v>13.3409194942897</v>
      </c>
      <c r="J24" s="296">
        <v>12.3681097038946</v>
      </c>
      <c r="K24" s="296">
        <v>11.746704613927101</v>
      </c>
      <c r="L24" s="296">
        <v>10.4623496871172</v>
      </c>
      <c r="M24" s="293"/>
    </row>
    <row r="25" spans="1:13" ht="16.5" x14ac:dyDescent="0.3">
      <c r="A25" s="295" t="s">
        <v>560</v>
      </c>
      <c r="B25" s="294">
        <v>8.4976769370296701</v>
      </c>
      <c r="C25" s="294">
        <v>8.8420344523633894</v>
      </c>
      <c r="D25" s="294">
        <v>8.9712920026296104</v>
      </c>
      <c r="E25" s="294">
        <v>9.1270277038216001</v>
      </c>
      <c r="F25" s="294">
        <v>9.4456120687736007</v>
      </c>
      <c r="G25" s="294">
        <v>8.7848782915896209</v>
      </c>
      <c r="H25" s="294">
        <v>9.8094530283766996</v>
      </c>
      <c r="I25" s="294">
        <v>9.5010742951497296</v>
      </c>
      <c r="J25" s="294">
        <v>8.2865894460115097</v>
      </c>
      <c r="K25" s="294">
        <v>7.5029982222011</v>
      </c>
      <c r="L25" s="294">
        <v>7.0147761669978097</v>
      </c>
      <c r="M25" s="293"/>
    </row>
    <row r="26" spans="1:13" x14ac:dyDescent="0.2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</row>
    <row r="27" spans="1:13" x14ac:dyDescent="0.2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</row>
  </sheetData>
  <hyperlinks>
    <hyperlink ref="A19" r:id="rId1"/>
    <hyperlink ref="J2" location="'Contents and Links'!A1" display="Contents and Links"/>
    <hyperlink ref="J1" location="'Cymru Gydnerth'!A1" display="Cymru Gydnerth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5" x14ac:dyDescent="0.2"/>
  <sheetData>
    <row r="1" spans="1:11" ht="15.75" x14ac:dyDescent="0.25">
      <c r="A1" s="143" t="s">
        <v>565</v>
      </c>
      <c r="B1" s="142"/>
      <c r="C1" s="142"/>
      <c r="D1" s="142"/>
      <c r="E1" s="142"/>
      <c r="F1" s="142"/>
      <c r="G1" s="142"/>
      <c r="H1" s="142"/>
      <c r="J1" s="142"/>
      <c r="K1" s="3" t="s">
        <v>373</v>
      </c>
    </row>
    <row r="2" spans="1:11" x14ac:dyDescent="0.2">
      <c r="A2" s="142"/>
      <c r="B2" s="142"/>
      <c r="C2" s="142"/>
      <c r="D2" s="142"/>
      <c r="E2" s="142"/>
      <c r="F2" s="142"/>
      <c r="G2" s="142"/>
      <c r="H2" s="142"/>
      <c r="J2" s="142"/>
      <c r="K2" s="50" t="s">
        <v>68</v>
      </c>
    </row>
    <row r="3" spans="1:1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x14ac:dyDescent="0.2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1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1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x14ac:dyDescent="0.2">
      <c r="A19" s="231" t="s">
        <v>566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1" x14ac:dyDescent="0.2">
      <c r="A20" s="150" t="s">
        <v>435</v>
      </c>
      <c r="B20" s="150"/>
      <c r="C20" s="150"/>
      <c r="D20" s="150"/>
      <c r="E20" s="150"/>
      <c r="F20" s="150"/>
      <c r="G20" s="150"/>
      <c r="H20" s="142"/>
      <c r="I20" s="142"/>
      <c r="J20" s="142"/>
      <c r="K20" s="142"/>
    </row>
    <row r="21" spans="1:11" x14ac:dyDescent="0.2">
      <c r="A21" s="150"/>
      <c r="B21" s="150"/>
      <c r="C21" s="150"/>
      <c r="D21" s="150"/>
      <c r="E21" s="150"/>
      <c r="F21" s="150"/>
      <c r="G21" s="150"/>
      <c r="H21" s="142"/>
      <c r="I21" s="142"/>
      <c r="J21" s="142"/>
      <c r="K21" s="142"/>
    </row>
    <row r="22" spans="1:11" ht="15.75" thickBot="1" x14ac:dyDescent="0.25">
      <c r="A22" s="149"/>
      <c r="B22" s="302" t="s">
        <v>28</v>
      </c>
      <c r="C22" s="302" t="s">
        <v>29</v>
      </c>
      <c r="D22" s="302" t="s">
        <v>30</v>
      </c>
      <c r="E22" s="302" t="s">
        <v>31</v>
      </c>
      <c r="F22" s="302" t="s">
        <v>32</v>
      </c>
      <c r="G22" s="302" t="s">
        <v>33</v>
      </c>
      <c r="H22" s="142"/>
      <c r="I22" s="142"/>
      <c r="J22" s="142"/>
      <c r="K22" s="142"/>
    </row>
    <row r="23" spans="1:11" x14ac:dyDescent="0.2">
      <c r="A23" s="151" t="s">
        <v>367</v>
      </c>
      <c r="B23" s="156">
        <v>52.260055000000001</v>
      </c>
      <c r="C23" s="156">
        <v>54.333108000000003</v>
      </c>
      <c r="D23" s="156">
        <v>56.246175000000001</v>
      </c>
      <c r="E23" s="156">
        <v>60.185420999999998</v>
      </c>
      <c r="F23" s="156">
        <v>63.810414000000002</v>
      </c>
      <c r="G23" s="156">
        <v>62.665179999999999</v>
      </c>
      <c r="H23" s="142"/>
      <c r="I23" s="142"/>
      <c r="J23" s="142"/>
      <c r="K23" s="142"/>
    </row>
    <row r="24" spans="1:11" x14ac:dyDescent="0.2">
      <c r="A24" s="142"/>
      <c r="B24" s="155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x14ac:dyDescent="0.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</sheetData>
  <hyperlinks>
    <hyperlink ref="A19" r:id="rId1"/>
    <hyperlink ref="K2" location="'Contents and Links'!A1" display="Contents and Links"/>
    <hyperlink ref="K1" location="'Cymru Gydnerth'!A1" display="Cymru Gydnerth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6"/>
  <sheetViews>
    <sheetView showGridLines="0" workbookViewId="0">
      <selection activeCell="A10" sqref="A10"/>
    </sheetView>
  </sheetViews>
  <sheetFormatPr defaultRowHeight="15" x14ac:dyDescent="0.2"/>
  <cols>
    <col min="1" max="1" width="88" bestFit="1" customWidth="1"/>
  </cols>
  <sheetData>
    <row r="1" spans="1:4" ht="15.75" x14ac:dyDescent="0.25">
      <c r="A1" s="4" t="s">
        <v>361</v>
      </c>
    </row>
    <row r="2" spans="1:4" x14ac:dyDescent="0.2">
      <c r="A2" s="16"/>
      <c r="B2" s="17"/>
      <c r="C2" s="17"/>
      <c r="D2" s="17"/>
    </row>
    <row r="3" spans="1:4" x14ac:dyDescent="0.2">
      <c r="A3" s="232" t="s">
        <v>494</v>
      </c>
      <c r="B3" s="17"/>
      <c r="C3" s="17"/>
      <c r="D3" s="17"/>
    </row>
    <row r="4" spans="1:4" x14ac:dyDescent="0.2">
      <c r="A4" s="232" t="s">
        <v>535</v>
      </c>
      <c r="B4" s="17"/>
      <c r="C4" s="17"/>
      <c r="D4" s="17"/>
    </row>
    <row r="5" spans="1:4" x14ac:dyDescent="0.2">
      <c r="A5" s="232" t="s">
        <v>792</v>
      </c>
      <c r="B5" s="17"/>
      <c r="C5" s="17"/>
      <c r="D5" s="17"/>
    </row>
    <row r="6" spans="1:4" x14ac:dyDescent="0.2">
      <c r="A6" s="232" t="s">
        <v>315</v>
      </c>
    </row>
    <row r="7" spans="1:4" x14ac:dyDescent="0.2">
      <c r="A7" s="232" t="s">
        <v>541</v>
      </c>
    </row>
    <row r="8" spans="1:4" x14ac:dyDescent="0.2">
      <c r="A8" s="233" t="s">
        <v>359</v>
      </c>
    </row>
    <row r="9" spans="1:4" x14ac:dyDescent="0.2">
      <c r="A9" s="240" t="s">
        <v>546</v>
      </c>
    </row>
    <row r="10" spans="1:4" x14ac:dyDescent="0.2">
      <c r="A10" s="233" t="s">
        <v>552</v>
      </c>
    </row>
    <row r="11" spans="1:4" x14ac:dyDescent="0.2">
      <c r="A11" s="233" t="s">
        <v>553</v>
      </c>
    </row>
    <row r="12" spans="1:4" x14ac:dyDescent="0.2">
      <c r="A12" s="9" t="s">
        <v>791</v>
      </c>
    </row>
    <row r="13" spans="1:4" x14ac:dyDescent="0.2">
      <c r="A13" s="233" t="s">
        <v>559</v>
      </c>
    </row>
    <row r="14" spans="1:4" x14ac:dyDescent="0.2">
      <c r="A14" s="233" t="s">
        <v>790</v>
      </c>
    </row>
    <row r="16" spans="1:4" x14ac:dyDescent="0.2">
      <c r="A16" s="9" t="s">
        <v>68</v>
      </c>
    </row>
  </sheetData>
  <hyperlinks>
    <hyperlink ref="A3" location="'Siart 1.01'!A1" display="1.01 Gwerth Ychwanegol Gros (GVA) y pen, 1999 i 2017 "/>
    <hyperlink ref="A4" location="'Siart 1.02'!A1" display="1.02 Incwm Gwario Gros Aelwydydd y pen yng Nghymru, 1999 i 2017"/>
    <hyperlink ref="A5" location="'Siart 1.03'!A1" display="1.03 Cyfradd cyflogaeth pobl 16-64 oed, 1999 - 2019"/>
    <hyperlink ref="A6" location="'Siart 1.04'!A1" display="1.04 Cyfradd anweithgarwch economaidd pobl 16-64 oed, 1999 - 2019"/>
    <hyperlink ref="A7" location="'Siart 1.05'!A1" display="1.05 Canran y rhai 16-18 oed oedd mewn addysg, cyflogaeth neu hyfforddiant, 2004 - 2018"/>
    <hyperlink ref="A8" location="'Siart 1.06'!A1" display="1.06 Y gwahaniaeth canrannol mewn cyflogau amser llawn canolrifol rhwng dynion a menywod, 1999 - 2018"/>
    <hyperlink ref="A9" location="'Siart 1.07'!A1" display="1.07 Canran y bobl sy'n gweithio ac sy'n ennill yn fwy na 2/3 o gyflog cyfartalog canolrifol y DU"/>
    <hyperlink ref="A10" location="'Siart 1.08'!A1" display="1.08 Pobl sy'n byw mewn tlodi incwm cymharol yng Nghymru, (1994-95 i 1996-97) i  (2015-16 i 2017-18)"/>
    <hyperlink ref="A11" location="'Siart 1.09'!A1" display="1.09 Canran y boblogaeth oedran gweithio (18 - 64 oed) yng Nghymru sydd heb gymwysterau, neu sydd â chymhwyster lefel 4 neu uwch, 2008 to 2018"/>
    <hyperlink ref="A12" location="'Siart 1.10'!A1" display="1.10 Y sgôr naw pwynt wedi'i chapio, yn ôl cymhwysedd i gael prydau ysgol am ddim"/>
    <hyperlink ref="A13" location="'Siart 1.11'!A1" display="1.11 Allyriadau nwyon tŷ gwydr, 1990 i 2017"/>
    <hyperlink ref="A14" location="'Siart 1.12'!A1" display="1.12 Dull arferol trigolion Cymru o deithio i'r gwaith, Hyd-Rhag 2017"/>
    <hyperlink ref="A16" location="'Contents and Links'!A1" display="Contents and Links"/>
  </hyperlink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showGridLines="0" workbookViewId="0"/>
  </sheetViews>
  <sheetFormatPr defaultColWidth="8.77734375" defaultRowHeight="14.25" x14ac:dyDescent="0.2"/>
  <cols>
    <col min="1" max="1" width="8.77734375" style="304"/>
    <col min="2" max="2" width="13.6640625" style="304" customWidth="1"/>
    <col min="3" max="16384" width="8.77734375" style="304"/>
  </cols>
  <sheetData>
    <row r="1" spans="1:27" ht="15.75" x14ac:dyDescent="0.25">
      <c r="A1" s="303" t="s">
        <v>569</v>
      </c>
      <c r="I1" s="3" t="s">
        <v>373</v>
      </c>
    </row>
    <row r="2" spans="1:27" ht="15" x14ac:dyDescent="0.2">
      <c r="I2" s="50" t="s">
        <v>68</v>
      </c>
    </row>
    <row r="3" spans="1:27" x14ac:dyDescent="0.2">
      <c r="Y3" s="305"/>
      <c r="Z3" s="305"/>
    </row>
    <row r="4" spans="1:27" ht="15" x14ac:dyDescent="0.2">
      <c r="Y4" s="306"/>
      <c r="Z4" s="306"/>
      <c r="AA4" s="306"/>
    </row>
    <row r="5" spans="1:27" ht="15" x14ac:dyDescent="0.2"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</row>
    <row r="10" spans="1:27" x14ac:dyDescent="0.2">
      <c r="B10" s="307"/>
    </row>
    <row r="11" spans="1:27" x14ac:dyDescent="0.2">
      <c r="B11" s="307"/>
    </row>
    <row r="21" spans="1:23" ht="15" x14ac:dyDescent="0.2">
      <c r="W21" s="308"/>
    </row>
    <row r="22" spans="1:23" x14ac:dyDescent="0.2">
      <c r="A22" s="231" t="s">
        <v>568</v>
      </c>
    </row>
    <row r="23" spans="1:23" x14ac:dyDescent="0.2">
      <c r="A23" s="309"/>
      <c r="B23" s="310"/>
      <c r="C23" s="311"/>
      <c r="D23" s="312"/>
      <c r="E23" s="312"/>
    </row>
    <row r="24" spans="1:23" ht="15" thickBot="1" x14ac:dyDescent="0.25">
      <c r="A24" s="313"/>
      <c r="B24" s="313" t="s">
        <v>567</v>
      </c>
      <c r="C24" s="311"/>
      <c r="D24" s="312"/>
      <c r="E24" s="312"/>
    </row>
    <row r="25" spans="1:23" x14ac:dyDescent="0.2">
      <c r="A25" s="314" t="s">
        <v>570</v>
      </c>
      <c r="B25" s="315">
        <v>55729.784209249221</v>
      </c>
      <c r="C25" s="316"/>
      <c r="D25" s="317"/>
      <c r="E25" s="317"/>
    </row>
    <row r="26" spans="1:23" x14ac:dyDescent="0.2">
      <c r="A26" s="314">
        <v>1990</v>
      </c>
      <c r="B26" s="315">
        <v>55857.086317858462</v>
      </c>
      <c r="C26" s="309"/>
      <c r="D26" s="309"/>
      <c r="E26" s="309"/>
    </row>
    <row r="27" spans="1:23" x14ac:dyDescent="0.2">
      <c r="A27" s="314">
        <v>1995</v>
      </c>
      <c r="B27" s="315">
        <v>51989.060064080171</v>
      </c>
    </row>
    <row r="28" spans="1:23" x14ac:dyDescent="0.2">
      <c r="A28" s="314">
        <v>1998</v>
      </c>
      <c r="B28" s="315">
        <v>53517.726055372405</v>
      </c>
    </row>
    <row r="29" spans="1:23" x14ac:dyDescent="0.2">
      <c r="A29" s="314">
        <v>1999</v>
      </c>
      <c r="B29" s="315">
        <v>55592.204397815018</v>
      </c>
    </row>
    <row r="30" spans="1:23" x14ac:dyDescent="0.2">
      <c r="A30" s="314">
        <v>2000</v>
      </c>
      <c r="B30" s="315">
        <v>57554.341772495536</v>
      </c>
    </row>
    <row r="31" spans="1:23" x14ac:dyDescent="0.2">
      <c r="A31" s="314">
        <v>2001</v>
      </c>
      <c r="B31" s="315">
        <v>54279.679454795631</v>
      </c>
    </row>
    <row r="32" spans="1:23" x14ac:dyDescent="0.2">
      <c r="A32" s="314">
        <v>2002</v>
      </c>
      <c r="B32" s="315">
        <v>47512.794807876679</v>
      </c>
    </row>
    <row r="33" spans="1:2" x14ac:dyDescent="0.2">
      <c r="A33" s="314">
        <v>2003</v>
      </c>
      <c r="B33" s="315">
        <v>48575.647451567274</v>
      </c>
    </row>
    <row r="34" spans="1:2" x14ac:dyDescent="0.2">
      <c r="A34" s="314">
        <v>2004</v>
      </c>
      <c r="B34" s="315">
        <v>52424.085041931437</v>
      </c>
    </row>
    <row r="35" spans="1:2" x14ac:dyDescent="0.2">
      <c r="A35" s="314">
        <v>2005</v>
      </c>
      <c r="B35" s="315">
        <v>50486.604635930162</v>
      </c>
    </row>
    <row r="36" spans="1:2" x14ac:dyDescent="0.2">
      <c r="A36" s="314">
        <v>2006</v>
      </c>
      <c r="B36" s="315">
        <v>51510.169169777655</v>
      </c>
    </row>
    <row r="37" spans="1:2" x14ac:dyDescent="0.2">
      <c r="A37" s="314">
        <v>2007</v>
      </c>
      <c r="B37" s="315">
        <v>48822.79115314674</v>
      </c>
    </row>
    <row r="38" spans="1:2" x14ac:dyDescent="0.2">
      <c r="A38" s="314">
        <v>2008</v>
      </c>
      <c r="B38" s="315">
        <v>50072.2862609191</v>
      </c>
    </row>
    <row r="39" spans="1:2" x14ac:dyDescent="0.2">
      <c r="A39" s="314">
        <v>2009</v>
      </c>
      <c r="B39" s="315">
        <v>43790.982223964027</v>
      </c>
    </row>
    <row r="40" spans="1:2" x14ac:dyDescent="0.2">
      <c r="A40" s="314">
        <v>2010</v>
      </c>
      <c r="B40" s="315">
        <v>46940.261970837579</v>
      </c>
    </row>
    <row r="41" spans="1:2" x14ac:dyDescent="0.2">
      <c r="A41" s="314">
        <v>2011</v>
      </c>
      <c r="B41" s="315">
        <v>43678.752718245516</v>
      </c>
    </row>
    <row r="42" spans="1:2" x14ac:dyDescent="0.2">
      <c r="A42" s="314">
        <v>2012</v>
      </c>
      <c r="B42" s="315">
        <v>45620.283009677783</v>
      </c>
    </row>
    <row r="43" spans="1:2" x14ac:dyDescent="0.2">
      <c r="A43" s="314">
        <v>2013</v>
      </c>
      <c r="B43" s="315">
        <v>50594.515451082218</v>
      </c>
    </row>
    <row r="44" spans="1:2" x14ac:dyDescent="0.2">
      <c r="A44" s="314">
        <v>2014</v>
      </c>
      <c r="B44" s="315">
        <v>46320.260192364374</v>
      </c>
    </row>
    <row r="45" spans="1:2" x14ac:dyDescent="0.2">
      <c r="A45" s="314">
        <v>2015</v>
      </c>
      <c r="B45" s="315">
        <v>45993.735071197945</v>
      </c>
    </row>
    <row r="46" spans="1:2" x14ac:dyDescent="0.2">
      <c r="A46" s="314">
        <v>2016</v>
      </c>
      <c r="B46" s="315">
        <v>48121.575238656704</v>
      </c>
    </row>
    <row r="47" spans="1:2" x14ac:dyDescent="0.2">
      <c r="A47" s="318">
        <v>2017</v>
      </c>
      <c r="B47" s="319">
        <v>41746.912338153874</v>
      </c>
    </row>
  </sheetData>
  <hyperlinks>
    <hyperlink ref="A22" r:id="rId1"/>
    <hyperlink ref="I2" location="'Contents and Links'!A1" display="Contents and Links"/>
    <hyperlink ref="I1" location="'Cymru Gydnerth'!A1" display="Cymru Gydnerth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G24" sqref="G24"/>
    </sheetView>
  </sheetViews>
  <sheetFormatPr defaultColWidth="8.77734375" defaultRowHeight="15" x14ac:dyDescent="0.25"/>
  <cols>
    <col min="1" max="1" width="12.21875" style="125" customWidth="1"/>
    <col min="2" max="2" width="31.44140625" style="124" customWidth="1"/>
    <col min="3" max="8" width="11.5546875" style="123" customWidth="1"/>
    <col min="9" max="9" width="7.6640625" style="123" bestFit="1" customWidth="1"/>
    <col min="10" max="11" width="10.21875" style="123" bestFit="1" customWidth="1"/>
    <col min="12" max="12" width="8.21875" style="123" bestFit="1" customWidth="1"/>
    <col min="13" max="13" width="9" style="123" bestFit="1" customWidth="1"/>
    <col min="14" max="14" width="7.6640625" style="123" bestFit="1" customWidth="1"/>
    <col min="15" max="15" width="10.21875" style="123" bestFit="1" customWidth="1"/>
    <col min="16" max="16384" width="8.77734375" style="123"/>
  </cols>
  <sheetData>
    <row r="1" spans="1:6" ht="15.75" x14ac:dyDescent="0.25">
      <c r="A1" s="132" t="s">
        <v>384</v>
      </c>
      <c r="B1" s="163"/>
      <c r="F1" s="3" t="s">
        <v>373</v>
      </c>
    </row>
    <row r="2" spans="1:6" ht="15.75" x14ac:dyDescent="0.25">
      <c r="F2" s="50" t="s">
        <v>68</v>
      </c>
    </row>
    <row r="22" spans="1:2" x14ac:dyDescent="0.25">
      <c r="A22" s="235" t="s">
        <v>500</v>
      </c>
    </row>
    <row r="24" spans="1:2" ht="17.25" customHeight="1" thickBot="1" x14ac:dyDescent="0.3">
      <c r="A24" s="159"/>
      <c r="B24" s="164" t="s">
        <v>385</v>
      </c>
    </row>
    <row r="25" spans="1:2" ht="17.25" customHeight="1" thickTop="1" x14ac:dyDescent="0.25">
      <c r="A25" s="250">
        <v>2012</v>
      </c>
      <c r="B25" s="251">
        <v>1100.941</v>
      </c>
    </row>
    <row r="26" spans="1:2" x14ac:dyDescent="0.25">
      <c r="A26" s="161">
        <v>2014</v>
      </c>
      <c r="B26" s="165">
        <v>2280.4327239999998</v>
      </c>
    </row>
    <row r="27" spans="1:2" x14ac:dyDescent="0.25">
      <c r="A27" s="161">
        <v>2016</v>
      </c>
      <c r="B27" s="165">
        <v>3357.4478859999999</v>
      </c>
    </row>
    <row r="28" spans="1:2" x14ac:dyDescent="0.25">
      <c r="A28" s="162">
        <v>2017</v>
      </c>
      <c r="B28" s="166">
        <v>3683.3227019999995</v>
      </c>
    </row>
  </sheetData>
  <hyperlinks>
    <hyperlink ref="A22" r:id="rId1"/>
    <hyperlink ref="F2" location="'Contents and Links'!A1" display="Contents and Links"/>
    <hyperlink ref="F1" location="'Cymru Gydnerth'!A1" display="Cymru Gydnerth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/>
  </sheetViews>
  <sheetFormatPr defaultColWidth="8.77734375" defaultRowHeight="14.25" x14ac:dyDescent="0.2"/>
  <cols>
    <col min="1" max="1" width="15.88671875" style="142" customWidth="1"/>
    <col min="2" max="4" width="13" style="142" customWidth="1"/>
    <col min="5" max="16384" width="8.77734375" style="142"/>
  </cols>
  <sheetData>
    <row r="1" spans="1:8" ht="15.75" x14ac:dyDescent="0.25">
      <c r="A1" s="143" t="s">
        <v>386</v>
      </c>
      <c r="H1" s="3" t="s">
        <v>373</v>
      </c>
    </row>
    <row r="2" spans="1:8" ht="15" x14ac:dyDescent="0.2">
      <c r="H2" s="50" t="s">
        <v>68</v>
      </c>
    </row>
    <row r="7" spans="1:8" x14ac:dyDescent="0.2">
      <c r="C7" s="157"/>
      <c r="D7" s="157"/>
    </row>
    <row r="8" spans="1:8" x14ac:dyDescent="0.2">
      <c r="C8" s="154"/>
      <c r="D8" s="154"/>
    </row>
    <row r="9" spans="1:8" x14ac:dyDescent="0.2">
      <c r="C9" s="154"/>
      <c r="D9" s="154"/>
    </row>
    <row r="10" spans="1:8" x14ac:dyDescent="0.2">
      <c r="C10" s="154"/>
      <c r="D10" s="154"/>
    </row>
    <row r="11" spans="1:8" x14ac:dyDescent="0.2">
      <c r="C11" s="154"/>
      <c r="D11" s="154"/>
    </row>
    <row r="12" spans="1:8" x14ac:dyDescent="0.2">
      <c r="C12" s="154"/>
      <c r="D12" s="154"/>
    </row>
    <row r="18" spans="1:2" x14ac:dyDescent="0.2">
      <c r="B18" s="158"/>
    </row>
    <row r="20" spans="1:2" x14ac:dyDescent="0.2">
      <c r="A20" s="9" t="s">
        <v>501</v>
      </c>
    </row>
    <row r="21" spans="1:2" x14ac:dyDescent="0.2">
      <c r="A21" s="150" t="s">
        <v>394</v>
      </c>
    </row>
    <row r="23" spans="1:2" ht="26.25" thickBot="1" x14ac:dyDescent="0.25">
      <c r="A23" s="167" t="s">
        <v>391</v>
      </c>
      <c r="B23" s="160" t="s">
        <v>387</v>
      </c>
    </row>
    <row r="24" spans="1:2" ht="15" thickTop="1" x14ac:dyDescent="0.2">
      <c r="A24" s="161" t="s">
        <v>388</v>
      </c>
      <c r="B24" s="168">
        <v>19.565999999999999</v>
      </c>
    </row>
    <row r="25" spans="1:2" x14ac:dyDescent="0.2">
      <c r="A25" s="161" t="s">
        <v>389</v>
      </c>
      <c r="B25" s="168">
        <v>33.033999999999999</v>
      </c>
    </row>
    <row r="26" spans="1:2" x14ac:dyDescent="0.2">
      <c r="A26" s="161" t="s">
        <v>390</v>
      </c>
      <c r="B26" s="168">
        <v>44.844999999999999</v>
      </c>
    </row>
    <row r="27" spans="1:2" x14ac:dyDescent="0.2">
      <c r="A27" s="161" t="s">
        <v>392</v>
      </c>
      <c r="B27" s="168">
        <v>52.228999999999999</v>
      </c>
    </row>
    <row r="28" spans="1:2" x14ac:dyDescent="0.2">
      <c r="A28" s="162" t="s">
        <v>393</v>
      </c>
      <c r="B28" s="156">
        <v>78.001000000000005</v>
      </c>
    </row>
    <row r="29" spans="1:2" x14ac:dyDescent="0.2">
      <c r="B29" s="155"/>
    </row>
    <row r="40" spans="1:9" ht="15" x14ac:dyDescent="0.2">
      <c r="I40" s="234"/>
    </row>
    <row r="42" spans="1:9" x14ac:dyDescent="0.2">
      <c r="A42" s="155"/>
    </row>
    <row r="48" spans="1:9" x14ac:dyDescent="0.2">
      <c r="B48" s="155"/>
    </row>
  </sheetData>
  <hyperlinks>
    <hyperlink ref="A20" r:id="rId1"/>
    <hyperlink ref="H2" location="'Contents and Links'!A1" display="Contents and Links"/>
    <hyperlink ref="H1" location="'Cymru Gydnerth'!A1" display="Cymru Gydnerth"/>
  </hyperlinks>
  <pageMargins left="0.7" right="0.7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FD23"/>
  <sheetViews>
    <sheetView showGridLines="0" workbookViewId="0">
      <selection activeCell="A6" sqref="A6"/>
    </sheetView>
  </sheetViews>
  <sheetFormatPr defaultRowHeight="15" x14ac:dyDescent="0.2"/>
  <cols>
    <col min="1" max="1" width="130" bestFit="1" customWidth="1"/>
  </cols>
  <sheetData>
    <row r="1" spans="1:16384" ht="15.75" x14ac:dyDescent="0.25">
      <c r="A1" s="4" t="s">
        <v>395</v>
      </c>
    </row>
    <row r="2" spans="1:16384" x14ac:dyDescent="0.2">
      <c r="A2" s="18"/>
      <c r="B2" s="17"/>
    </row>
    <row r="3" spans="1:16384" x14ac:dyDescent="0.2">
      <c r="A3" s="248" t="s">
        <v>587</v>
      </c>
      <c r="B3" s="17"/>
    </row>
    <row r="4" spans="1:16384" x14ac:dyDescent="0.2">
      <c r="A4" s="9" t="s">
        <v>682</v>
      </c>
      <c r="B4" s="17"/>
    </row>
    <row r="5" spans="1:16384" x14ac:dyDescent="0.2">
      <c r="A5" s="245" t="s">
        <v>805</v>
      </c>
      <c r="B5" s="17"/>
    </row>
    <row r="6" spans="1:16384" x14ac:dyDescent="0.2">
      <c r="A6" s="9" t="s">
        <v>616</v>
      </c>
      <c r="B6" s="17"/>
    </row>
    <row r="7" spans="1:16384" x14ac:dyDescent="0.2">
      <c r="A7" s="9" t="s">
        <v>789</v>
      </c>
      <c r="B7" s="17"/>
    </row>
    <row r="8" spans="1:16384" x14ac:dyDescent="0.2">
      <c r="A8" s="85" t="s">
        <v>620</v>
      </c>
      <c r="B8" s="17"/>
    </row>
    <row r="9" spans="1:16384" x14ac:dyDescent="0.2">
      <c r="A9" s="9" t="s">
        <v>626</v>
      </c>
      <c r="B9" s="17"/>
    </row>
    <row r="10" spans="1:16384" x14ac:dyDescent="0.2">
      <c r="A10" s="9" t="s">
        <v>643</v>
      </c>
      <c r="B10" s="17"/>
    </row>
    <row r="11" spans="1:16384" s="126" customFormat="1" ht="15.75" x14ac:dyDescent="0.25">
      <c r="A11" s="231" t="s">
        <v>642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  <c r="IL11" s="246"/>
      <c r="IM11" s="246"/>
      <c r="IN11" s="246"/>
      <c r="IO11" s="246"/>
      <c r="IP11" s="246"/>
      <c r="IQ11" s="246"/>
      <c r="IR11" s="246"/>
      <c r="IS11" s="246"/>
      <c r="IT11" s="246"/>
      <c r="IU11" s="246"/>
      <c r="IV11" s="246"/>
      <c r="IW11" s="246"/>
      <c r="IX11" s="246"/>
      <c r="IY11" s="246"/>
      <c r="IZ11" s="246"/>
      <c r="JA11" s="246"/>
      <c r="JB11" s="246"/>
      <c r="JC11" s="246"/>
      <c r="JD11" s="246"/>
      <c r="JE11" s="246"/>
      <c r="JF11" s="246"/>
      <c r="JG11" s="246"/>
      <c r="JH11" s="246"/>
      <c r="JI11" s="246"/>
      <c r="JJ11" s="246"/>
      <c r="JK11" s="246"/>
      <c r="JL11" s="246"/>
      <c r="JM11" s="246"/>
      <c r="JN11" s="246"/>
      <c r="JO11" s="246"/>
      <c r="JP11" s="246"/>
      <c r="JQ11" s="246"/>
      <c r="JR11" s="246"/>
      <c r="JS11" s="246"/>
      <c r="JT11" s="246"/>
      <c r="JU11" s="246"/>
      <c r="JV11" s="246"/>
      <c r="JW11" s="246"/>
      <c r="JX11" s="246"/>
      <c r="JY11" s="246"/>
      <c r="JZ11" s="246"/>
      <c r="KA11" s="246"/>
      <c r="KB11" s="246"/>
      <c r="KC11" s="246"/>
      <c r="KD11" s="246"/>
      <c r="KE11" s="246"/>
      <c r="KF11" s="246"/>
      <c r="KG11" s="246"/>
      <c r="KH11" s="246"/>
      <c r="KI11" s="246"/>
      <c r="KJ11" s="246"/>
      <c r="KK11" s="246"/>
      <c r="KL11" s="246"/>
      <c r="KM11" s="246"/>
      <c r="KN11" s="246"/>
      <c r="KO11" s="246"/>
      <c r="KP11" s="246"/>
      <c r="KQ11" s="246"/>
      <c r="KR11" s="246"/>
      <c r="KS11" s="246"/>
      <c r="KT11" s="246"/>
      <c r="KU11" s="246"/>
      <c r="KV11" s="246"/>
      <c r="KW11" s="246"/>
      <c r="KX11" s="246"/>
      <c r="KY11" s="246"/>
      <c r="KZ11" s="246"/>
      <c r="LA11" s="246"/>
      <c r="LB11" s="246"/>
      <c r="LC11" s="246"/>
      <c r="LD11" s="246"/>
      <c r="LE11" s="246"/>
      <c r="LF11" s="246"/>
      <c r="LG11" s="246"/>
      <c r="LH11" s="246"/>
      <c r="LI11" s="246"/>
      <c r="LJ11" s="246"/>
      <c r="LK11" s="246"/>
      <c r="LL11" s="246"/>
      <c r="LM11" s="246"/>
      <c r="LN11" s="246"/>
      <c r="LO11" s="246"/>
      <c r="LP11" s="246"/>
      <c r="LQ11" s="246"/>
      <c r="LR11" s="246"/>
      <c r="LS11" s="246"/>
      <c r="LT11" s="246"/>
      <c r="LU11" s="246"/>
      <c r="LV11" s="246"/>
      <c r="LW11" s="246"/>
      <c r="LX11" s="246"/>
      <c r="LY11" s="246"/>
      <c r="LZ11" s="246"/>
      <c r="MA11" s="246"/>
      <c r="MB11" s="246"/>
      <c r="MC11" s="246"/>
      <c r="MD11" s="246"/>
      <c r="ME11" s="246"/>
      <c r="MF11" s="246"/>
      <c r="MG11" s="246"/>
      <c r="MH11" s="246"/>
      <c r="MI11" s="246"/>
      <c r="MJ11" s="246"/>
      <c r="MK11" s="246"/>
      <c r="ML11" s="246"/>
      <c r="MM11" s="246"/>
      <c r="MN11" s="246"/>
      <c r="MO11" s="246"/>
      <c r="MP11" s="246"/>
      <c r="MQ11" s="246"/>
      <c r="MR11" s="246"/>
      <c r="MS11" s="246"/>
      <c r="MT11" s="246"/>
      <c r="MU11" s="246"/>
      <c r="MV11" s="246"/>
      <c r="MW11" s="246"/>
      <c r="MX11" s="246"/>
      <c r="MY11" s="246"/>
      <c r="MZ11" s="246"/>
      <c r="NA11" s="246"/>
      <c r="NB11" s="246"/>
      <c r="NC11" s="246"/>
      <c r="ND11" s="246"/>
      <c r="NE11" s="246"/>
      <c r="NF11" s="246"/>
      <c r="NG11" s="246"/>
      <c r="NH11" s="246"/>
      <c r="NI11" s="246"/>
      <c r="NJ11" s="246"/>
      <c r="NK11" s="246"/>
      <c r="NL11" s="246"/>
      <c r="NM11" s="246"/>
      <c r="NN11" s="246"/>
      <c r="NO11" s="246"/>
      <c r="NP11" s="246"/>
      <c r="NQ11" s="246"/>
      <c r="NR11" s="246"/>
      <c r="NS11" s="246"/>
      <c r="NT11" s="246"/>
      <c r="NU11" s="246"/>
      <c r="NV11" s="246"/>
      <c r="NW11" s="246"/>
      <c r="NX11" s="246"/>
      <c r="NY11" s="246"/>
      <c r="NZ11" s="246"/>
      <c r="OA11" s="246"/>
      <c r="OB11" s="246"/>
      <c r="OC11" s="246"/>
      <c r="OD11" s="246"/>
      <c r="OE11" s="246"/>
      <c r="OF11" s="246"/>
      <c r="OG11" s="246"/>
      <c r="OH11" s="246"/>
      <c r="OI11" s="246"/>
      <c r="OJ11" s="246"/>
      <c r="OK11" s="246"/>
      <c r="OL11" s="246"/>
      <c r="OM11" s="246"/>
      <c r="ON11" s="246"/>
      <c r="OO11" s="246"/>
      <c r="OP11" s="246"/>
      <c r="OQ11" s="246"/>
      <c r="OR11" s="246"/>
      <c r="OS11" s="246"/>
      <c r="OT11" s="246"/>
      <c r="OU11" s="246"/>
      <c r="OV11" s="246"/>
      <c r="OW11" s="246"/>
      <c r="OX11" s="246"/>
      <c r="OY11" s="246"/>
      <c r="OZ11" s="246"/>
      <c r="PA11" s="246"/>
      <c r="PB11" s="246"/>
      <c r="PC11" s="246"/>
      <c r="PD11" s="246"/>
      <c r="PE11" s="246"/>
      <c r="PF11" s="246"/>
      <c r="PG11" s="246"/>
      <c r="PH11" s="246"/>
      <c r="PI11" s="246"/>
      <c r="PJ11" s="246"/>
      <c r="PK11" s="246"/>
      <c r="PL11" s="246"/>
      <c r="PM11" s="246"/>
      <c r="PN11" s="246"/>
      <c r="PO11" s="246"/>
      <c r="PP11" s="246"/>
      <c r="PQ11" s="246"/>
      <c r="PR11" s="246"/>
      <c r="PS11" s="246"/>
      <c r="PT11" s="246"/>
      <c r="PU11" s="246"/>
      <c r="PV11" s="246"/>
      <c r="PW11" s="246"/>
      <c r="PX11" s="246"/>
      <c r="PY11" s="246"/>
      <c r="PZ11" s="246"/>
      <c r="QA11" s="246"/>
      <c r="QB11" s="246"/>
      <c r="QC11" s="246"/>
      <c r="QD11" s="246"/>
      <c r="QE11" s="246"/>
      <c r="QF11" s="246"/>
      <c r="QG11" s="246"/>
      <c r="QH11" s="246"/>
      <c r="QI11" s="246"/>
      <c r="QJ11" s="246"/>
      <c r="QK11" s="246"/>
      <c r="QL11" s="246"/>
      <c r="QM11" s="246"/>
      <c r="QN11" s="246"/>
      <c r="QO11" s="246"/>
      <c r="QP11" s="246"/>
      <c r="QQ11" s="246"/>
      <c r="QR11" s="246"/>
      <c r="QS11" s="246"/>
      <c r="QT11" s="246"/>
      <c r="QU11" s="246"/>
      <c r="QV11" s="246"/>
      <c r="QW11" s="246"/>
      <c r="QX11" s="246"/>
      <c r="QY11" s="246"/>
      <c r="QZ11" s="246"/>
      <c r="RA11" s="246"/>
      <c r="RB11" s="246"/>
      <c r="RC11" s="246"/>
      <c r="RD11" s="246"/>
      <c r="RE11" s="246"/>
      <c r="RF11" s="246"/>
      <c r="RG11" s="246"/>
      <c r="RH11" s="246"/>
      <c r="RI11" s="246"/>
      <c r="RJ11" s="246"/>
      <c r="RK11" s="246"/>
      <c r="RL11" s="246"/>
      <c r="RM11" s="246"/>
      <c r="RN11" s="246"/>
      <c r="RO11" s="246"/>
      <c r="RP11" s="246"/>
      <c r="RQ11" s="246"/>
      <c r="RR11" s="246"/>
      <c r="RS11" s="246"/>
      <c r="RT11" s="246"/>
      <c r="RU11" s="246"/>
      <c r="RV11" s="246"/>
      <c r="RW11" s="246"/>
      <c r="RX11" s="246"/>
      <c r="RY11" s="246"/>
      <c r="RZ11" s="246"/>
      <c r="SA11" s="246"/>
      <c r="SB11" s="246"/>
      <c r="SC11" s="246"/>
      <c r="SD11" s="246"/>
      <c r="SE11" s="246"/>
      <c r="SF11" s="246"/>
      <c r="SG11" s="246"/>
      <c r="SH11" s="246"/>
      <c r="SI11" s="246"/>
      <c r="SJ11" s="246"/>
      <c r="SK11" s="246"/>
      <c r="SL11" s="246"/>
      <c r="SM11" s="246"/>
      <c r="SN11" s="246"/>
      <c r="SO11" s="246"/>
      <c r="SP11" s="246"/>
      <c r="SQ11" s="246"/>
      <c r="SR11" s="246"/>
      <c r="SS11" s="246"/>
      <c r="ST11" s="246"/>
      <c r="SU11" s="246"/>
      <c r="SV11" s="246"/>
      <c r="SW11" s="246"/>
      <c r="SX11" s="246"/>
      <c r="SY11" s="246"/>
      <c r="SZ11" s="246"/>
      <c r="TA11" s="246"/>
      <c r="TB11" s="246"/>
      <c r="TC11" s="246"/>
      <c r="TD11" s="246"/>
      <c r="TE11" s="246"/>
      <c r="TF11" s="246"/>
      <c r="TG11" s="246"/>
      <c r="TH11" s="246"/>
      <c r="TI11" s="246"/>
      <c r="TJ11" s="246"/>
      <c r="TK11" s="246"/>
      <c r="TL11" s="246"/>
      <c r="TM11" s="246"/>
      <c r="TN11" s="246"/>
      <c r="TO11" s="246"/>
      <c r="TP11" s="246"/>
      <c r="TQ11" s="246"/>
      <c r="TR11" s="246"/>
      <c r="TS11" s="246"/>
      <c r="TT11" s="246"/>
      <c r="TU11" s="246"/>
      <c r="TV11" s="246"/>
      <c r="TW11" s="246"/>
      <c r="TX11" s="246"/>
      <c r="TY11" s="246"/>
      <c r="TZ11" s="246"/>
      <c r="UA11" s="246"/>
      <c r="UB11" s="246"/>
      <c r="UC11" s="246"/>
      <c r="UD11" s="246"/>
      <c r="UE11" s="246"/>
      <c r="UF11" s="246"/>
      <c r="UG11" s="246"/>
      <c r="UH11" s="246"/>
      <c r="UI11" s="246"/>
      <c r="UJ11" s="246"/>
      <c r="UK11" s="246"/>
      <c r="UL11" s="246"/>
      <c r="UM11" s="246"/>
      <c r="UN11" s="246"/>
      <c r="UO11" s="246"/>
      <c r="UP11" s="246"/>
      <c r="UQ11" s="246"/>
      <c r="UR11" s="246"/>
      <c r="US11" s="246"/>
      <c r="UT11" s="246"/>
      <c r="UU11" s="246"/>
      <c r="UV11" s="246"/>
      <c r="UW11" s="246"/>
      <c r="UX11" s="246"/>
      <c r="UY11" s="246"/>
      <c r="UZ11" s="246"/>
      <c r="VA11" s="246"/>
      <c r="VB11" s="246"/>
      <c r="VC11" s="246"/>
      <c r="VD11" s="246"/>
      <c r="VE11" s="246"/>
      <c r="VF11" s="246"/>
      <c r="VG11" s="246"/>
      <c r="VH11" s="246"/>
      <c r="VI11" s="246"/>
      <c r="VJ11" s="246"/>
      <c r="VK11" s="246"/>
      <c r="VL11" s="246"/>
      <c r="VM11" s="246"/>
      <c r="VN11" s="246"/>
      <c r="VO11" s="246"/>
      <c r="VP11" s="246"/>
      <c r="VQ11" s="246"/>
      <c r="VR11" s="246"/>
      <c r="VS11" s="246"/>
      <c r="VT11" s="246"/>
      <c r="VU11" s="246"/>
      <c r="VV11" s="246"/>
      <c r="VW11" s="246"/>
      <c r="VX11" s="246"/>
      <c r="VY11" s="246"/>
      <c r="VZ11" s="246"/>
      <c r="WA11" s="246"/>
      <c r="WB11" s="246"/>
      <c r="WC11" s="246"/>
      <c r="WD11" s="246"/>
      <c r="WE11" s="246"/>
      <c r="WF11" s="246"/>
      <c r="WG11" s="246"/>
      <c r="WH11" s="246"/>
      <c r="WI11" s="246"/>
      <c r="WJ11" s="246"/>
      <c r="WK11" s="246"/>
      <c r="WL11" s="246"/>
      <c r="WM11" s="246"/>
      <c r="WN11" s="246"/>
      <c r="WO11" s="246"/>
      <c r="WP11" s="246"/>
      <c r="WQ11" s="246"/>
      <c r="WR11" s="246"/>
      <c r="WS11" s="246"/>
      <c r="WT11" s="246"/>
      <c r="WU11" s="246"/>
      <c r="WV11" s="246"/>
      <c r="WW11" s="246"/>
      <c r="WX11" s="246"/>
      <c r="WY11" s="246"/>
      <c r="WZ11" s="246"/>
      <c r="XA11" s="246"/>
      <c r="XB11" s="246"/>
      <c r="XC11" s="246"/>
      <c r="XD11" s="246"/>
      <c r="XE11" s="246"/>
      <c r="XF11" s="246"/>
      <c r="XG11" s="246"/>
      <c r="XH11" s="246"/>
      <c r="XI11" s="246"/>
      <c r="XJ11" s="246"/>
      <c r="XK11" s="246"/>
      <c r="XL11" s="246"/>
      <c r="XM11" s="246"/>
      <c r="XN11" s="246"/>
      <c r="XO11" s="246"/>
      <c r="XP11" s="246"/>
      <c r="XQ11" s="246"/>
      <c r="XR11" s="246"/>
      <c r="XS11" s="246"/>
      <c r="XT11" s="246"/>
      <c r="XU11" s="246"/>
      <c r="XV11" s="246"/>
      <c r="XW11" s="246"/>
      <c r="XX11" s="246"/>
      <c r="XY11" s="246"/>
      <c r="XZ11" s="246"/>
      <c r="YA11" s="246"/>
      <c r="YB11" s="246"/>
      <c r="YC11" s="246"/>
      <c r="YD11" s="246"/>
      <c r="YE11" s="246"/>
      <c r="YF11" s="246"/>
      <c r="YG11" s="246"/>
      <c r="YH11" s="246"/>
      <c r="YI11" s="246"/>
      <c r="YJ11" s="246"/>
      <c r="YK11" s="246"/>
      <c r="YL11" s="246"/>
      <c r="YM11" s="246"/>
      <c r="YN11" s="246"/>
      <c r="YO11" s="246"/>
      <c r="YP11" s="246"/>
      <c r="YQ11" s="246"/>
      <c r="YR11" s="246"/>
      <c r="YS11" s="246"/>
      <c r="YT11" s="246"/>
      <c r="YU11" s="246"/>
      <c r="YV11" s="246"/>
      <c r="YW11" s="246"/>
      <c r="YX11" s="246"/>
      <c r="YY11" s="246"/>
      <c r="YZ11" s="246"/>
      <c r="ZA11" s="246"/>
      <c r="ZB11" s="246"/>
      <c r="ZC11" s="246"/>
      <c r="ZD11" s="246"/>
      <c r="ZE11" s="246"/>
      <c r="ZF11" s="246"/>
      <c r="ZG11" s="246"/>
      <c r="ZH11" s="246"/>
      <c r="ZI11" s="246"/>
      <c r="ZJ11" s="246"/>
      <c r="ZK11" s="246"/>
      <c r="ZL11" s="246"/>
      <c r="ZM11" s="246"/>
      <c r="ZN11" s="246"/>
      <c r="ZO11" s="246"/>
      <c r="ZP11" s="246"/>
      <c r="ZQ11" s="246"/>
      <c r="ZR11" s="246"/>
      <c r="ZS11" s="246"/>
      <c r="ZT11" s="246"/>
      <c r="ZU11" s="246"/>
      <c r="ZV11" s="246"/>
      <c r="ZW11" s="246"/>
      <c r="ZX11" s="246"/>
      <c r="ZY11" s="246"/>
      <c r="ZZ11" s="246"/>
      <c r="AAA11" s="246"/>
      <c r="AAB11" s="246"/>
      <c r="AAC11" s="246"/>
      <c r="AAD11" s="246"/>
      <c r="AAE11" s="246"/>
      <c r="AAF11" s="246"/>
      <c r="AAG11" s="246"/>
      <c r="AAH11" s="246"/>
      <c r="AAI11" s="246"/>
      <c r="AAJ11" s="246"/>
      <c r="AAK11" s="246"/>
      <c r="AAL11" s="246"/>
      <c r="AAM11" s="246"/>
      <c r="AAN11" s="246"/>
      <c r="AAO11" s="246"/>
      <c r="AAP11" s="246"/>
      <c r="AAQ11" s="246"/>
      <c r="AAR11" s="246"/>
      <c r="AAS11" s="246"/>
      <c r="AAT11" s="246"/>
      <c r="AAU11" s="246"/>
      <c r="AAV11" s="246"/>
      <c r="AAW11" s="246"/>
      <c r="AAX11" s="246"/>
      <c r="AAY11" s="246"/>
      <c r="AAZ11" s="246"/>
      <c r="ABA11" s="246"/>
      <c r="ABB11" s="246"/>
      <c r="ABC11" s="246"/>
      <c r="ABD11" s="246"/>
      <c r="ABE11" s="246"/>
      <c r="ABF11" s="246"/>
      <c r="ABG11" s="246"/>
      <c r="ABH11" s="246"/>
      <c r="ABI11" s="246"/>
      <c r="ABJ11" s="246"/>
      <c r="ABK11" s="246"/>
      <c r="ABL11" s="246"/>
      <c r="ABM11" s="246"/>
      <c r="ABN11" s="246"/>
      <c r="ABO11" s="246"/>
      <c r="ABP11" s="246"/>
      <c r="ABQ11" s="246"/>
      <c r="ABR11" s="246"/>
      <c r="ABS11" s="246"/>
      <c r="ABT11" s="246"/>
      <c r="ABU11" s="246"/>
      <c r="ABV11" s="246"/>
      <c r="ABW11" s="246"/>
      <c r="ABX11" s="246"/>
      <c r="ABY11" s="246"/>
      <c r="ABZ11" s="246"/>
      <c r="ACA11" s="246"/>
      <c r="ACB11" s="246"/>
      <c r="ACC11" s="246"/>
      <c r="ACD11" s="246"/>
      <c r="ACE11" s="246"/>
      <c r="ACF11" s="246"/>
      <c r="ACG11" s="246"/>
      <c r="ACH11" s="246"/>
      <c r="ACI11" s="246"/>
      <c r="ACJ11" s="246"/>
      <c r="ACK11" s="246"/>
      <c r="ACL11" s="246"/>
      <c r="ACM11" s="246"/>
      <c r="ACN11" s="246"/>
      <c r="ACO11" s="246"/>
      <c r="ACP11" s="246"/>
      <c r="ACQ11" s="246"/>
      <c r="ACR11" s="246"/>
      <c r="ACS11" s="246"/>
      <c r="ACT11" s="246"/>
      <c r="ACU11" s="246"/>
      <c r="ACV11" s="246"/>
      <c r="ACW11" s="246"/>
      <c r="ACX11" s="246"/>
      <c r="ACY11" s="246"/>
      <c r="ACZ11" s="246"/>
      <c r="ADA11" s="246"/>
      <c r="ADB11" s="246"/>
      <c r="ADC11" s="246"/>
      <c r="ADD11" s="246"/>
      <c r="ADE11" s="246"/>
      <c r="ADF11" s="246"/>
      <c r="ADG11" s="246"/>
      <c r="ADH11" s="246"/>
      <c r="ADI11" s="246"/>
      <c r="ADJ11" s="246"/>
      <c r="ADK11" s="246"/>
      <c r="ADL11" s="246"/>
      <c r="ADM11" s="246"/>
      <c r="ADN11" s="246"/>
      <c r="ADO11" s="246"/>
      <c r="ADP11" s="246"/>
      <c r="ADQ11" s="246"/>
      <c r="ADR11" s="246"/>
      <c r="ADS11" s="246"/>
      <c r="ADT11" s="246"/>
      <c r="ADU11" s="246"/>
      <c r="ADV11" s="246"/>
      <c r="ADW11" s="246"/>
      <c r="ADX11" s="246"/>
      <c r="ADY11" s="246"/>
      <c r="ADZ11" s="246"/>
      <c r="AEA11" s="246"/>
      <c r="AEB11" s="246"/>
      <c r="AEC11" s="246"/>
      <c r="AED11" s="246"/>
      <c r="AEE11" s="246"/>
      <c r="AEF11" s="246"/>
      <c r="AEG11" s="246"/>
      <c r="AEH11" s="246"/>
      <c r="AEI11" s="246"/>
      <c r="AEJ11" s="246"/>
      <c r="AEK11" s="246"/>
      <c r="AEL11" s="246"/>
      <c r="AEM11" s="246"/>
      <c r="AEN11" s="246"/>
      <c r="AEO11" s="246"/>
      <c r="AEP11" s="246"/>
      <c r="AEQ11" s="246"/>
      <c r="AER11" s="246"/>
      <c r="AES11" s="246"/>
      <c r="AET11" s="246"/>
      <c r="AEU11" s="246"/>
      <c r="AEV11" s="246"/>
      <c r="AEW11" s="246"/>
      <c r="AEX11" s="246"/>
      <c r="AEY11" s="246"/>
      <c r="AEZ11" s="246"/>
      <c r="AFA11" s="246"/>
      <c r="AFB11" s="246"/>
      <c r="AFC11" s="246"/>
      <c r="AFD11" s="246"/>
      <c r="AFE11" s="246"/>
      <c r="AFF11" s="246"/>
      <c r="AFG11" s="246"/>
      <c r="AFH11" s="246"/>
      <c r="AFI11" s="246"/>
      <c r="AFJ11" s="246"/>
      <c r="AFK11" s="246"/>
      <c r="AFL11" s="246"/>
      <c r="AFM11" s="246"/>
      <c r="AFN11" s="246"/>
      <c r="AFO11" s="246"/>
      <c r="AFP11" s="246"/>
      <c r="AFQ11" s="246"/>
      <c r="AFR11" s="246"/>
      <c r="AFS11" s="246"/>
      <c r="AFT11" s="246"/>
      <c r="AFU11" s="246"/>
      <c r="AFV11" s="246"/>
      <c r="AFW11" s="246"/>
      <c r="AFX11" s="246"/>
      <c r="AFY11" s="246"/>
      <c r="AFZ11" s="246"/>
      <c r="AGA11" s="246"/>
      <c r="AGB11" s="246"/>
      <c r="AGC11" s="246"/>
      <c r="AGD11" s="246"/>
      <c r="AGE11" s="246"/>
      <c r="AGF11" s="246"/>
      <c r="AGG11" s="246"/>
      <c r="AGH11" s="246"/>
      <c r="AGI11" s="246"/>
      <c r="AGJ11" s="246"/>
      <c r="AGK11" s="246"/>
      <c r="AGL11" s="246"/>
      <c r="AGM11" s="246"/>
      <c r="AGN11" s="246"/>
      <c r="AGO11" s="246"/>
      <c r="AGP11" s="246"/>
      <c r="AGQ11" s="246"/>
      <c r="AGR11" s="246"/>
      <c r="AGS11" s="246"/>
      <c r="AGT11" s="246"/>
      <c r="AGU11" s="246"/>
      <c r="AGV11" s="246"/>
      <c r="AGW11" s="246"/>
      <c r="AGX11" s="246"/>
      <c r="AGY11" s="246"/>
      <c r="AGZ11" s="246"/>
      <c r="AHA11" s="246"/>
      <c r="AHB11" s="246"/>
      <c r="AHC11" s="246"/>
      <c r="AHD11" s="246"/>
      <c r="AHE11" s="246"/>
      <c r="AHF11" s="246"/>
      <c r="AHG11" s="246"/>
      <c r="AHH11" s="246"/>
      <c r="AHI11" s="246"/>
      <c r="AHJ11" s="246"/>
      <c r="AHK11" s="246"/>
      <c r="AHL11" s="246"/>
      <c r="AHM11" s="246"/>
      <c r="AHN11" s="246"/>
      <c r="AHO11" s="246"/>
      <c r="AHP11" s="246"/>
      <c r="AHQ11" s="246"/>
      <c r="AHR11" s="246"/>
      <c r="AHS11" s="246"/>
      <c r="AHT11" s="246"/>
      <c r="AHU11" s="246"/>
      <c r="AHV11" s="246"/>
      <c r="AHW11" s="246"/>
      <c r="AHX11" s="246"/>
      <c r="AHY11" s="246"/>
      <c r="AHZ11" s="246"/>
      <c r="AIA11" s="246"/>
      <c r="AIB11" s="246"/>
      <c r="AIC11" s="246"/>
      <c r="AID11" s="246"/>
      <c r="AIE11" s="246"/>
      <c r="AIF11" s="246"/>
      <c r="AIG11" s="246"/>
      <c r="AIH11" s="246"/>
      <c r="AII11" s="246"/>
      <c r="AIJ11" s="246"/>
      <c r="AIK11" s="246"/>
      <c r="AIL11" s="246"/>
      <c r="AIM11" s="246"/>
      <c r="AIN11" s="246"/>
      <c r="AIO11" s="246"/>
      <c r="AIP11" s="246"/>
      <c r="AIQ11" s="246"/>
      <c r="AIR11" s="246"/>
      <c r="AIS11" s="246"/>
      <c r="AIT11" s="246"/>
      <c r="AIU11" s="246"/>
      <c r="AIV11" s="246"/>
      <c r="AIW11" s="246"/>
      <c r="AIX11" s="246"/>
      <c r="AIY11" s="246"/>
      <c r="AIZ11" s="246"/>
      <c r="AJA11" s="246"/>
      <c r="AJB11" s="246"/>
      <c r="AJC11" s="246"/>
      <c r="AJD11" s="246"/>
      <c r="AJE11" s="246"/>
      <c r="AJF11" s="246"/>
      <c r="AJG11" s="246"/>
      <c r="AJH11" s="246"/>
      <c r="AJI11" s="246"/>
      <c r="AJJ11" s="246"/>
      <c r="AJK11" s="246"/>
      <c r="AJL11" s="246"/>
      <c r="AJM11" s="246"/>
      <c r="AJN11" s="246"/>
      <c r="AJO11" s="246"/>
      <c r="AJP11" s="246"/>
      <c r="AJQ11" s="246"/>
      <c r="AJR11" s="246"/>
      <c r="AJS11" s="246"/>
      <c r="AJT11" s="246"/>
      <c r="AJU11" s="246"/>
      <c r="AJV11" s="246"/>
      <c r="AJW11" s="246"/>
      <c r="AJX11" s="246"/>
      <c r="AJY11" s="246"/>
      <c r="AJZ11" s="246"/>
      <c r="AKA11" s="246"/>
      <c r="AKB11" s="246"/>
      <c r="AKC11" s="246"/>
      <c r="AKD11" s="246"/>
      <c r="AKE11" s="246"/>
      <c r="AKF11" s="246"/>
      <c r="AKG11" s="246"/>
      <c r="AKH11" s="246"/>
      <c r="AKI11" s="246"/>
      <c r="AKJ11" s="246"/>
      <c r="AKK11" s="246"/>
      <c r="AKL11" s="246"/>
      <c r="AKM11" s="246"/>
      <c r="AKN11" s="246"/>
      <c r="AKO11" s="246"/>
      <c r="AKP11" s="246"/>
      <c r="AKQ11" s="246"/>
      <c r="AKR11" s="246"/>
      <c r="AKS11" s="246"/>
      <c r="AKT11" s="246"/>
      <c r="AKU11" s="246"/>
      <c r="AKV11" s="246"/>
      <c r="AKW11" s="246"/>
      <c r="AKX11" s="246"/>
      <c r="AKY11" s="246"/>
      <c r="AKZ11" s="246"/>
      <c r="ALA11" s="246"/>
      <c r="ALB11" s="246"/>
      <c r="ALC11" s="246"/>
      <c r="ALD11" s="246"/>
      <c r="ALE11" s="246"/>
      <c r="ALF11" s="246"/>
      <c r="ALG11" s="246"/>
      <c r="ALH11" s="246"/>
      <c r="ALI11" s="246"/>
      <c r="ALJ11" s="246"/>
      <c r="ALK11" s="246"/>
      <c r="ALL11" s="246"/>
      <c r="ALM11" s="246"/>
      <c r="ALN11" s="246"/>
      <c r="ALO11" s="246"/>
      <c r="ALP11" s="246"/>
      <c r="ALQ11" s="246"/>
      <c r="ALR11" s="246"/>
      <c r="ALS11" s="246"/>
      <c r="ALT11" s="246"/>
      <c r="ALU11" s="246"/>
      <c r="ALV11" s="246"/>
      <c r="ALW11" s="246"/>
      <c r="ALX11" s="246"/>
      <c r="ALY11" s="246"/>
      <c r="ALZ11" s="246"/>
      <c r="AMA11" s="246"/>
      <c r="AMB11" s="246"/>
      <c r="AMC11" s="246"/>
      <c r="AMD11" s="246"/>
      <c r="AME11" s="246"/>
      <c r="AMF11" s="246"/>
      <c r="AMG11" s="246"/>
      <c r="AMH11" s="246"/>
      <c r="AMI11" s="246"/>
      <c r="AMJ11" s="246"/>
      <c r="AMK11" s="246"/>
      <c r="AML11" s="246"/>
      <c r="AMM11" s="246"/>
      <c r="AMN11" s="246"/>
      <c r="AMO11" s="246"/>
      <c r="AMP11" s="246"/>
      <c r="AMQ11" s="246"/>
      <c r="AMR11" s="246"/>
      <c r="AMS11" s="246"/>
      <c r="AMT11" s="246"/>
      <c r="AMU11" s="246"/>
      <c r="AMV11" s="246"/>
      <c r="AMW11" s="246"/>
      <c r="AMX11" s="246"/>
      <c r="AMY11" s="246"/>
      <c r="AMZ11" s="246"/>
      <c r="ANA11" s="246"/>
      <c r="ANB11" s="246"/>
      <c r="ANC11" s="246"/>
      <c r="AND11" s="246"/>
      <c r="ANE11" s="246"/>
      <c r="ANF11" s="246"/>
      <c r="ANG11" s="246"/>
      <c r="ANH11" s="246"/>
      <c r="ANI11" s="246"/>
      <c r="ANJ11" s="246"/>
      <c r="ANK11" s="246"/>
      <c r="ANL11" s="246"/>
      <c r="ANM11" s="246"/>
      <c r="ANN11" s="246"/>
      <c r="ANO11" s="246"/>
      <c r="ANP11" s="246"/>
      <c r="ANQ11" s="246"/>
      <c r="ANR11" s="246"/>
      <c r="ANS11" s="246"/>
      <c r="ANT11" s="246"/>
      <c r="ANU11" s="246"/>
      <c r="ANV11" s="246"/>
      <c r="ANW11" s="246"/>
      <c r="ANX11" s="246"/>
      <c r="ANY11" s="246"/>
      <c r="ANZ11" s="246"/>
      <c r="AOA11" s="246"/>
      <c r="AOB11" s="246"/>
      <c r="AOC11" s="246"/>
      <c r="AOD11" s="246"/>
      <c r="AOE11" s="246"/>
      <c r="AOF11" s="246"/>
      <c r="AOG11" s="246"/>
      <c r="AOH11" s="246"/>
      <c r="AOI11" s="246"/>
      <c r="AOJ11" s="246"/>
      <c r="AOK11" s="246"/>
      <c r="AOL11" s="246"/>
      <c r="AOM11" s="246"/>
      <c r="AON11" s="246"/>
      <c r="AOO11" s="246"/>
      <c r="AOP11" s="246"/>
      <c r="AOQ11" s="246"/>
      <c r="AOR11" s="246"/>
      <c r="AOS11" s="246"/>
      <c r="AOT11" s="246"/>
      <c r="AOU11" s="246"/>
      <c r="AOV11" s="246"/>
      <c r="AOW11" s="246"/>
      <c r="AOX11" s="246"/>
      <c r="AOY11" s="246"/>
      <c r="AOZ11" s="246"/>
      <c r="APA11" s="246"/>
      <c r="APB11" s="246"/>
      <c r="APC11" s="246"/>
      <c r="APD11" s="246"/>
      <c r="APE11" s="246"/>
      <c r="APF11" s="246"/>
      <c r="APG11" s="246"/>
      <c r="APH11" s="246"/>
      <c r="API11" s="246"/>
      <c r="APJ11" s="246"/>
      <c r="APK11" s="246"/>
      <c r="APL11" s="246"/>
      <c r="APM11" s="246"/>
      <c r="APN11" s="246"/>
      <c r="APO11" s="246"/>
      <c r="APP11" s="246"/>
      <c r="APQ11" s="246"/>
      <c r="APR11" s="246"/>
      <c r="APS11" s="246"/>
      <c r="APT11" s="246"/>
      <c r="APU11" s="246"/>
      <c r="APV11" s="246"/>
      <c r="APW11" s="246"/>
      <c r="APX11" s="246"/>
      <c r="APY11" s="246"/>
      <c r="APZ11" s="246"/>
      <c r="AQA11" s="246"/>
      <c r="AQB11" s="246"/>
      <c r="AQC11" s="246"/>
      <c r="AQD11" s="246"/>
      <c r="AQE11" s="246"/>
      <c r="AQF11" s="246"/>
      <c r="AQG11" s="246"/>
      <c r="AQH11" s="246"/>
      <c r="AQI11" s="246"/>
      <c r="AQJ11" s="246"/>
      <c r="AQK11" s="246"/>
      <c r="AQL11" s="246"/>
      <c r="AQM11" s="246"/>
      <c r="AQN11" s="246"/>
      <c r="AQO11" s="246"/>
      <c r="AQP11" s="246"/>
      <c r="AQQ11" s="246"/>
      <c r="AQR11" s="246"/>
      <c r="AQS11" s="246"/>
      <c r="AQT11" s="246"/>
      <c r="AQU11" s="246"/>
      <c r="AQV11" s="246"/>
      <c r="AQW11" s="246"/>
      <c r="AQX11" s="246"/>
      <c r="AQY11" s="246"/>
      <c r="AQZ11" s="246"/>
      <c r="ARA11" s="246"/>
      <c r="ARB11" s="246"/>
      <c r="ARC11" s="246"/>
      <c r="ARD11" s="246"/>
      <c r="ARE11" s="246"/>
      <c r="ARF11" s="246"/>
      <c r="ARG11" s="246"/>
      <c r="ARH11" s="246"/>
      <c r="ARI11" s="246"/>
      <c r="ARJ11" s="246"/>
      <c r="ARK11" s="246"/>
      <c r="ARL11" s="246"/>
      <c r="ARM11" s="246"/>
      <c r="ARN11" s="246"/>
      <c r="ARO11" s="246"/>
      <c r="ARP11" s="246"/>
      <c r="ARQ11" s="246"/>
      <c r="ARR11" s="246"/>
      <c r="ARS11" s="246"/>
      <c r="ART11" s="246"/>
      <c r="ARU11" s="246"/>
      <c r="ARV11" s="246"/>
      <c r="ARW11" s="246"/>
      <c r="ARX11" s="246"/>
      <c r="ARY11" s="246"/>
      <c r="ARZ11" s="246"/>
      <c r="ASA11" s="246"/>
      <c r="ASB11" s="246"/>
      <c r="ASC11" s="246"/>
      <c r="ASD11" s="246"/>
      <c r="ASE11" s="246"/>
      <c r="ASF11" s="246"/>
      <c r="ASG11" s="246"/>
      <c r="ASH11" s="246"/>
      <c r="ASI11" s="246"/>
      <c r="ASJ11" s="246"/>
      <c r="ASK11" s="246"/>
      <c r="ASL11" s="246"/>
      <c r="ASM11" s="246"/>
      <c r="ASN11" s="246"/>
      <c r="ASO11" s="246"/>
      <c r="ASP11" s="246"/>
      <c r="ASQ11" s="246"/>
      <c r="ASR11" s="246"/>
      <c r="ASS11" s="246"/>
      <c r="AST11" s="246"/>
      <c r="ASU11" s="246"/>
      <c r="ASV11" s="246"/>
      <c r="ASW11" s="246"/>
      <c r="ASX11" s="246"/>
      <c r="ASY11" s="246"/>
      <c r="ASZ11" s="246"/>
      <c r="ATA11" s="246"/>
      <c r="ATB11" s="246"/>
      <c r="ATC11" s="246"/>
      <c r="ATD11" s="246"/>
      <c r="ATE11" s="246"/>
      <c r="ATF11" s="246"/>
      <c r="ATG11" s="246"/>
      <c r="ATH11" s="246"/>
      <c r="ATI11" s="246"/>
      <c r="ATJ11" s="246"/>
      <c r="ATK11" s="246"/>
      <c r="ATL11" s="246"/>
      <c r="ATM11" s="246"/>
      <c r="ATN11" s="246"/>
      <c r="ATO11" s="246"/>
      <c r="ATP11" s="246"/>
      <c r="ATQ11" s="246"/>
      <c r="ATR11" s="246"/>
      <c r="ATS11" s="246"/>
      <c r="ATT11" s="246"/>
      <c r="ATU11" s="246"/>
      <c r="ATV11" s="246"/>
      <c r="ATW11" s="246"/>
      <c r="ATX11" s="246"/>
      <c r="ATY11" s="246"/>
      <c r="ATZ11" s="246"/>
      <c r="AUA11" s="246"/>
      <c r="AUB11" s="246"/>
      <c r="AUC11" s="246"/>
      <c r="AUD11" s="246"/>
      <c r="AUE11" s="246"/>
      <c r="AUF11" s="246"/>
      <c r="AUG11" s="246"/>
      <c r="AUH11" s="246"/>
      <c r="AUI11" s="246"/>
      <c r="AUJ11" s="246"/>
      <c r="AUK11" s="246"/>
      <c r="AUL11" s="246"/>
      <c r="AUM11" s="246"/>
      <c r="AUN11" s="246"/>
      <c r="AUO11" s="246"/>
      <c r="AUP11" s="246"/>
      <c r="AUQ11" s="246"/>
      <c r="AUR11" s="246"/>
      <c r="AUS11" s="246"/>
      <c r="AUT11" s="246"/>
      <c r="AUU11" s="246"/>
      <c r="AUV11" s="246"/>
      <c r="AUW11" s="246"/>
      <c r="AUX11" s="246"/>
      <c r="AUY11" s="246"/>
      <c r="AUZ11" s="246"/>
      <c r="AVA11" s="246"/>
      <c r="AVB11" s="246"/>
      <c r="AVC11" s="246"/>
      <c r="AVD11" s="246"/>
      <c r="AVE11" s="246"/>
      <c r="AVF11" s="246"/>
      <c r="AVG11" s="246"/>
      <c r="AVH11" s="246"/>
      <c r="AVI11" s="246"/>
      <c r="AVJ11" s="246"/>
      <c r="AVK11" s="246"/>
      <c r="AVL11" s="246"/>
      <c r="AVM11" s="246"/>
      <c r="AVN11" s="246"/>
      <c r="AVO11" s="246"/>
      <c r="AVP11" s="246"/>
      <c r="AVQ11" s="246"/>
      <c r="AVR11" s="246"/>
      <c r="AVS11" s="246"/>
      <c r="AVT11" s="246"/>
      <c r="AVU11" s="246"/>
      <c r="AVV11" s="246"/>
      <c r="AVW11" s="246"/>
      <c r="AVX11" s="246"/>
      <c r="AVY11" s="246"/>
      <c r="AVZ11" s="246"/>
      <c r="AWA11" s="246"/>
      <c r="AWB11" s="246"/>
      <c r="AWC11" s="246"/>
      <c r="AWD11" s="246"/>
      <c r="AWE11" s="246"/>
      <c r="AWF11" s="246"/>
      <c r="AWG11" s="246"/>
      <c r="AWH11" s="246"/>
      <c r="AWI11" s="246"/>
      <c r="AWJ11" s="246"/>
      <c r="AWK11" s="246"/>
      <c r="AWL11" s="246"/>
      <c r="AWM11" s="246"/>
      <c r="AWN11" s="246"/>
      <c r="AWO11" s="246"/>
      <c r="AWP11" s="246"/>
      <c r="AWQ11" s="246"/>
      <c r="AWR11" s="246"/>
      <c r="AWS11" s="246"/>
      <c r="AWT11" s="246"/>
      <c r="AWU11" s="246"/>
      <c r="AWV11" s="246"/>
      <c r="AWW11" s="246"/>
      <c r="AWX11" s="246"/>
      <c r="AWY11" s="246"/>
      <c r="AWZ11" s="246"/>
      <c r="AXA11" s="246"/>
      <c r="AXB11" s="246"/>
      <c r="AXC11" s="246"/>
      <c r="AXD11" s="246"/>
      <c r="AXE11" s="246"/>
      <c r="AXF11" s="246"/>
      <c r="AXG11" s="246"/>
      <c r="AXH11" s="246"/>
      <c r="AXI11" s="246"/>
      <c r="AXJ11" s="246"/>
      <c r="AXK11" s="246"/>
      <c r="AXL11" s="246"/>
      <c r="AXM11" s="246"/>
      <c r="AXN11" s="246"/>
      <c r="AXO11" s="246"/>
      <c r="AXP11" s="246"/>
      <c r="AXQ11" s="246"/>
      <c r="AXR11" s="246"/>
      <c r="AXS11" s="246"/>
      <c r="AXT11" s="246"/>
      <c r="AXU11" s="246"/>
      <c r="AXV11" s="246"/>
      <c r="AXW11" s="246"/>
      <c r="AXX11" s="246"/>
      <c r="AXY11" s="246"/>
      <c r="AXZ11" s="246"/>
      <c r="AYA11" s="246"/>
      <c r="AYB11" s="246"/>
      <c r="AYC11" s="246"/>
      <c r="AYD11" s="246"/>
      <c r="AYE11" s="246"/>
      <c r="AYF11" s="246"/>
      <c r="AYG11" s="246"/>
      <c r="AYH11" s="246"/>
      <c r="AYI11" s="246"/>
      <c r="AYJ11" s="246"/>
      <c r="AYK11" s="246"/>
      <c r="AYL11" s="246"/>
      <c r="AYM11" s="246"/>
      <c r="AYN11" s="246"/>
      <c r="AYO11" s="246"/>
      <c r="AYP11" s="246"/>
      <c r="AYQ11" s="246"/>
      <c r="AYR11" s="246"/>
      <c r="AYS11" s="246"/>
      <c r="AYT11" s="246"/>
      <c r="AYU11" s="246"/>
      <c r="AYV11" s="246"/>
      <c r="AYW11" s="246"/>
      <c r="AYX11" s="246"/>
      <c r="AYY11" s="246"/>
      <c r="AYZ11" s="246"/>
      <c r="AZA11" s="246"/>
      <c r="AZB11" s="246"/>
      <c r="AZC11" s="246"/>
      <c r="AZD11" s="246"/>
      <c r="AZE11" s="246"/>
      <c r="AZF11" s="246"/>
      <c r="AZG11" s="246"/>
      <c r="AZH11" s="246"/>
      <c r="AZI11" s="246"/>
      <c r="AZJ11" s="246"/>
      <c r="AZK11" s="246"/>
      <c r="AZL11" s="246"/>
      <c r="AZM11" s="246"/>
      <c r="AZN11" s="246"/>
      <c r="AZO11" s="246"/>
      <c r="AZP11" s="246"/>
      <c r="AZQ11" s="246"/>
      <c r="AZR11" s="246"/>
      <c r="AZS11" s="246"/>
      <c r="AZT11" s="246"/>
      <c r="AZU11" s="246"/>
      <c r="AZV11" s="246"/>
      <c r="AZW11" s="246"/>
      <c r="AZX11" s="246"/>
      <c r="AZY11" s="246"/>
      <c r="AZZ11" s="246"/>
      <c r="BAA11" s="246"/>
      <c r="BAB11" s="246"/>
      <c r="BAC11" s="246"/>
      <c r="BAD11" s="246"/>
      <c r="BAE11" s="246"/>
      <c r="BAF11" s="246"/>
      <c r="BAG11" s="246"/>
      <c r="BAH11" s="246"/>
      <c r="BAI11" s="246"/>
      <c r="BAJ11" s="246"/>
      <c r="BAK11" s="246"/>
      <c r="BAL11" s="246"/>
      <c r="BAM11" s="246"/>
      <c r="BAN11" s="246"/>
      <c r="BAO11" s="246"/>
      <c r="BAP11" s="246"/>
      <c r="BAQ11" s="246"/>
      <c r="BAR11" s="246"/>
      <c r="BAS11" s="246"/>
      <c r="BAT11" s="246"/>
      <c r="BAU11" s="246"/>
      <c r="BAV11" s="246"/>
      <c r="BAW11" s="246"/>
      <c r="BAX11" s="246"/>
      <c r="BAY11" s="246"/>
      <c r="BAZ11" s="246"/>
      <c r="BBA11" s="246"/>
      <c r="BBB11" s="246"/>
      <c r="BBC11" s="246"/>
      <c r="BBD11" s="246"/>
      <c r="BBE11" s="246"/>
      <c r="BBF11" s="246"/>
      <c r="BBG11" s="246"/>
      <c r="BBH11" s="246"/>
      <c r="BBI11" s="246"/>
      <c r="BBJ11" s="246"/>
      <c r="BBK11" s="246"/>
      <c r="BBL11" s="246"/>
      <c r="BBM11" s="246"/>
      <c r="BBN11" s="246"/>
      <c r="BBO11" s="246"/>
      <c r="BBP11" s="246"/>
      <c r="BBQ11" s="246"/>
      <c r="BBR11" s="246"/>
      <c r="BBS11" s="246"/>
      <c r="BBT11" s="246"/>
      <c r="BBU11" s="246"/>
      <c r="BBV11" s="246"/>
      <c r="BBW11" s="246"/>
      <c r="BBX11" s="246"/>
      <c r="BBY11" s="246"/>
      <c r="BBZ11" s="246"/>
      <c r="BCA11" s="246"/>
      <c r="BCB11" s="246"/>
      <c r="BCC11" s="246"/>
      <c r="BCD11" s="246"/>
      <c r="BCE11" s="246"/>
      <c r="BCF11" s="246"/>
      <c r="BCG11" s="246"/>
      <c r="BCH11" s="246"/>
      <c r="BCI11" s="246"/>
      <c r="BCJ11" s="246"/>
      <c r="BCK11" s="246"/>
      <c r="BCL11" s="246"/>
      <c r="BCM11" s="246"/>
      <c r="BCN11" s="246"/>
      <c r="BCO11" s="246"/>
      <c r="BCP11" s="246"/>
      <c r="BCQ11" s="246"/>
      <c r="BCR11" s="246"/>
      <c r="BCS11" s="246"/>
      <c r="BCT11" s="246"/>
      <c r="BCU11" s="246"/>
      <c r="BCV11" s="246"/>
      <c r="BCW11" s="246"/>
      <c r="BCX11" s="246"/>
      <c r="BCY11" s="246"/>
      <c r="BCZ11" s="246"/>
      <c r="BDA11" s="246"/>
      <c r="BDB11" s="246"/>
      <c r="BDC11" s="246"/>
      <c r="BDD11" s="246"/>
      <c r="BDE11" s="246"/>
      <c r="BDF11" s="246"/>
      <c r="BDG11" s="246"/>
      <c r="BDH11" s="246"/>
      <c r="BDI11" s="246"/>
      <c r="BDJ11" s="246"/>
      <c r="BDK11" s="246"/>
      <c r="BDL11" s="246"/>
      <c r="BDM11" s="246"/>
      <c r="BDN11" s="246"/>
      <c r="BDO11" s="246"/>
      <c r="BDP11" s="246"/>
      <c r="BDQ11" s="246"/>
      <c r="BDR11" s="246"/>
      <c r="BDS11" s="246"/>
      <c r="BDT11" s="246"/>
      <c r="BDU11" s="246"/>
      <c r="BDV11" s="246"/>
      <c r="BDW11" s="246"/>
      <c r="BDX11" s="246"/>
      <c r="BDY11" s="246"/>
      <c r="BDZ11" s="246"/>
      <c r="BEA11" s="246"/>
      <c r="BEB11" s="246"/>
      <c r="BEC11" s="246"/>
      <c r="BED11" s="246"/>
      <c r="BEE11" s="246"/>
      <c r="BEF11" s="246"/>
      <c r="BEG11" s="246"/>
      <c r="BEH11" s="246"/>
      <c r="BEI11" s="246"/>
      <c r="BEJ11" s="246"/>
      <c r="BEK11" s="246"/>
      <c r="BEL11" s="246"/>
      <c r="BEM11" s="246"/>
      <c r="BEN11" s="246"/>
      <c r="BEO11" s="246"/>
      <c r="BEP11" s="246"/>
      <c r="BEQ11" s="246"/>
      <c r="BER11" s="246"/>
      <c r="BES11" s="246"/>
      <c r="BET11" s="246"/>
      <c r="BEU11" s="246"/>
      <c r="BEV11" s="246"/>
      <c r="BEW11" s="246"/>
      <c r="BEX11" s="246"/>
      <c r="BEY11" s="246"/>
      <c r="BEZ11" s="246"/>
      <c r="BFA11" s="246"/>
      <c r="BFB11" s="246"/>
      <c r="BFC11" s="246"/>
      <c r="BFD11" s="246"/>
      <c r="BFE11" s="246"/>
      <c r="BFF11" s="246"/>
      <c r="BFG11" s="246"/>
      <c r="BFH11" s="246"/>
      <c r="BFI11" s="246"/>
      <c r="BFJ11" s="246"/>
      <c r="BFK11" s="246"/>
      <c r="BFL11" s="246"/>
      <c r="BFM11" s="246"/>
      <c r="BFN11" s="246"/>
      <c r="BFO11" s="246"/>
      <c r="BFP11" s="246"/>
      <c r="BFQ11" s="246"/>
      <c r="BFR11" s="246"/>
      <c r="BFS11" s="246"/>
      <c r="BFT11" s="246"/>
      <c r="BFU11" s="246"/>
      <c r="BFV11" s="246"/>
      <c r="BFW11" s="246"/>
      <c r="BFX11" s="246"/>
      <c r="BFY11" s="246"/>
      <c r="BFZ11" s="246"/>
      <c r="BGA11" s="246"/>
      <c r="BGB11" s="246"/>
      <c r="BGC11" s="246"/>
      <c r="BGD11" s="246"/>
      <c r="BGE11" s="246"/>
      <c r="BGF11" s="246"/>
      <c r="BGG11" s="246"/>
      <c r="BGH11" s="246"/>
      <c r="BGI11" s="246"/>
      <c r="BGJ11" s="246"/>
      <c r="BGK11" s="246"/>
      <c r="BGL11" s="246"/>
      <c r="BGM11" s="246"/>
      <c r="BGN11" s="246"/>
      <c r="BGO11" s="246"/>
      <c r="BGP11" s="246"/>
      <c r="BGQ11" s="246"/>
      <c r="BGR11" s="246"/>
      <c r="BGS11" s="246"/>
      <c r="BGT11" s="246"/>
      <c r="BGU11" s="246"/>
      <c r="BGV11" s="246"/>
      <c r="BGW11" s="246"/>
      <c r="BGX11" s="246"/>
      <c r="BGY11" s="246"/>
      <c r="BGZ11" s="246"/>
      <c r="BHA11" s="246"/>
      <c r="BHB11" s="246"/>
      <c r="BHC11" s="246"/>
      <c r="BHD11" s="246"/>
      <c r="BHE11" s="246"/>
      <c r="BHF11" s="246"/>
      <c r="BHG11" s="246"/>
      <c r="BHH11" s="246"/>
      <c r="BHI11" s="246"/>
      <c r="BHJ11" s="246"/>
      <c r="BHK11" s="246"/>
      <c r="BHL11" s="246"/>
      <c r="BHM11" s="246"/>
      <c r="BHN11" s="246"/>
      <c r="BHO11" s="246"/>
      <c r="BHP11" s="246"/>
      <c r="BHQ11" s="246"/>
      <c r="BHR11" s="246"/>
      <c r="BHS11" s="246"/>
      <c r="BHT11" s="246"/>
      <c r="BHU11" s="246"/>
      <c r="BHV11" s="246"/>
      <c r="BHW11" s="246"/>
      <c r="BHX11" s="246"/>
      <c r="BHY11" s="246"/>
      <c r="BHZ11" s="246"/>
      <c r="BIA11" s="246"/>
      <c r="BIB11" s="246"/>
      <c r="BIC11" s="246"/>
      <c r="BID11" s="246"/>
      <c r="BIE11" s="246"/>
      <c r="BIF11" s="246"/>
      <c r="BIG11" s="246"/>
      <c r="BIH11" s="246"/>
      <c r="BII11" s="246"/>
      <c r="BIJ11" s="246"/>
      <c r="BIK11" s="246"/>
      <c r="BIL11" s="246"/>
      <c r="BIM11" s="246"/>
      <c r="BIN11" s="246"/>
      <c r="BIO11" s="246"/>
      <c r="BIP11" s="246"/>
      <c r="BIQ11" s="246"/>
      <c r="BIR11" s="246"/>
      <c r="BIS11" s="246"/>
      <c r="BIT11" s="246"/>
      <c r="BIU11" s="246"/>
      <c r="BIV11" s="246"/>
      <c r="BIW11" s="246"/>
      <c r="BIX11" s="246"/>
      <c r="BIY11" s="246"/>
      <c r="BIZ11" s="246"/>
      <c r="BJA11" s="246"/>
      <c r="BJB11" s="246"/>
      <c r="BJC11" s="246"/>
      <c r="BJD11" s="246"/>
      <c r="BJE11" s="246"/>
      <c r="BJF11" s="246"/>
      <c r="BJG11" s="246"/>
      <c r="BJH11" s="246"/>
      <c r="BJI11" s="246"/>
      <c r="BJJ11" s="246"/>
      <c r="BJK11" s="246"/>
      <c r="BJL11" s="246"/>
      <c r="BJM11" s="246"/>
      <c r="BJN11" s="246"/>
      <c r="BJO11" s="246"/>
      <c r="BJP11" s="246"/>
      <c r="BJQ11" s="246"/>
      <c r="BJR11" s="246"/>
      <c r="BJS11" s="246"/>
      <c r="BJT11" s="246"/>
      <c r="BJU11" s="246"/>
      <c r="BJV11" s="246"/>
      <c r="BJW11" s="246"/>
      <c r="BJX11" s="246"/>
      <c r="BJY11" s="246"/>
      <c r="BJZ11" s="246"/>
      <c r="BKA11" s="246"/>
      <c r="BKB11" s="246"/>
      <c r="BKC11" s="246"/>
      <c r="BKD11" s="246"/>
      <c r="BKE11" s="246"/>
      <c r="BKF11" s="246"/>
      <c r="BKG11" s="246"/>
      <c r="BKH11" s="246"/>
      <c r="BKI11" s="246"/>
      <c r="BKJ11" s="246"/>
      <c r="BKK11" s="246"/>
      <c r="BKL11" s="246"/>
      <c r="BKM11" s="246"/>
      <c r="BKN11" s="246"/>
      <c r="BKO11" s="246"/>
      <c r="BKP11" s="246"/>
      <c r="BKQ11" s="246"/>
      <c r="BKR11" s="246"/>
      <c r="BKS11" s="246"/>
      <c r="BKT11" s="246"/>
      <c r="BKU11" s="246"/>
      <c r="BKV11" s="246"/>
      <c r="BKW11" s="246"/>
      <c r="BKX11" s="246"/>
      <c r="BKY11" s="246"/>
      <c r="BKZ11" s="246"/>
      <c r="BLA11" s="246"/>
      <c r="BLB11" s="246"/>
      <c r="BLC11" s="246"/>
      <c r="BLD11" s="246"/>
      <c r="BLE11" s="246"/>
      <c r="BLF11" s="246"/>
      <c r="BLG11" s="246"/>
      <c r="BLH11" s="246"/>
      <c r="BLI11" s="246"/>
      <c r="BLJ11" s="246"/>
      <c r="BLK11" s="246"/>
      <c r="BLL11" s="246"/>
      <c r="BLM11" s="246"/>
      <c r="BLN11" s="246"/>
      <c r="BLO11" s="246"/>
      <c r="BLP11" s="246"/>
      <c r="BLQ11" s="246"/>
      <c r="BLR11" s="246"/>
      <c r="BLS11" s="246"/>
      <c r="BLT11" s="246"/>
      <c r="BLU11" s="246"/>
      <c r="BLV11" s="246"/>
      <c r="BLW11" s="246"/>
      <c r="BLX11" s="246"/>
      <c r="BLY11" s="246"/>
      <c r="BLZ11" s="246"/>
      <c r="BMA11" s="246"/>
      <c r="BMB11" s="246"/>
      <c r="BMC11" s="246"/>
      <c r="BMD11" s="246"/>
      <c r="BME11" s="246"/>
      <c r="BMF11" s="246"/>
      <c r="BMG11" s="246"/>
      <c r="BMH11" s="246"/>
      <c r="BMI11" s="246"/>
      <c r="BMJ11" s="246"/>
      <c r="BMK11" s="246"/>
      <c r="BML11" s="246"/>
      <c r="BMM11" s="246"/>
      <c r="BMN11" s="246"/>
      <c r="BMO11" s="246"/>
      <c r="BMP11" s="246"/>
      <c r="BMQ11" s="246"/>
      <c r="BMR11" s="246"/>
      <c r="BMS11" s="246"/>
      <c r="BMT11" s="246"/>
      <c r="BMU11" s="246"/>
      <c r="BMV11" s="246"/>
      <c r="BMW11" s="246"/>
      <c r="BMX11" s="246"/>
      <c r="BMY11" s="246"/>
      <c r="BMZ11" s="246"/>
      <c r="BNA11" s="246"/>
      <c r="BNB11" s="246"/>
      <c r="BNC11" s="246"/>
      <c r="BND11" s="246"/>
      <c r="BNE11" s="246"/>
      <c r="BNF11" s="246"/>
      <c r="BNG11" s="246"/>
      <c r="BNH11" s="246"/>
      <c r="BNI11" s="246"/>
      <c r="BNJ11" s="246"/>
      <c r="BNK11" s="246"/>
      <c r="BNL11" s="246"/>
      <c r="BNM11" s="246"/>
      <c r="BNN11" s="246"/>
      <c r="BNO11" s="246"/>
      <c r="BNP11" s="246"/>
      <c r="BNQ11" s="246"/>
      <c r="BNR11" s="246"/>
      <c r="BNS11" s="246"/>
      <c r="BNT11" s="246"/>
      <c r="BNU11" s="246"/>
      <c r="BNV11" s="246"/>
      <c r="BNW11" s="246"/>
      <c r="BNX11" s="246"/>
      <c r="BNY11" s="246"/>
      <c r="BNZ11" s="246"/>
      <c r="BOA11" s="246"/>
      <c r="BOB11" s="246"/>
      <c r="BOC11" s="246"/>
      <c r="BOD11" s="246"/>
      <c r="BOE11" s="246"/>
      <c r="BOF11" s="246"/>
      <c r="BOG11" s="246"/>
      <c r="BOH11" s="246"/>
      <c r="BOI11" s="246"/>
      <c r="BOJ11" s="246"/>
      <c r="BOK11" s="246"/>
      <c r="BOL11" s="246"/>
      <c r="BOM11" s="246"/>
      <c r="BON11" s="246"/>
      <c r="BOO11" s="246"/>
      <c r="BOP11" s="246"/>
      <c r="BOQ11" s="246"/>
      <c r="BOR11" s="246"/>
      <c r="BOS11" s="246"/>
      <c r="BOT11" s="246"/>
      <c r="BOU11" s="246"/>
      <c r="BOV11" s="246"/>
      <c r="BOW11" s="246"/>
      <c r="BOX11" s="246"/>
      <c r="BOY11" s="246"/>
      <c r="BOZ11" s="246"/>
      <c r="BPA11" s="246"/>
      <c r="BPB11" s="246"/>
      <c r="BPC11" s="246"/>
      <c r="BPD11" s="246"/>
      <c r="BPE11" s="246"/>
      <c r="BPF11" s="246"/>
      <c r="BPG11" s="246"/>
      <c r="BPH11" s="246"/>
      <c r="BPI11" s="246"/>
      <c r="BPJ11" s="246"/>
      <c r="BPK11" s="246"/>
      <c r="BPL11" s="246"/>
      <c r="BPM11" s="246"/>
      <c r="BPN11" s="246"/>
      <c r="BPO11" s="246"/>
      <c r="BPP11" s="246"/>
      <c r="BPQ11" s="246"/>
      <c r="BPR11" s="246"/>
      <c r="BPS11" s="246"/>
      <c r="BPT11" s="246"/>
      <c r="BPU11" s="246"/>
      <c r="BPV11" s="246"/>
      <c r="BPW11" s="246"/>
      <c r="BPX11" s="246"/>
      <c r="BPY11" s="246"/>
      <c r="BPZ11" s="246"/>
      <c r="BQA11" s="246"/>
      <c r="BQB11" s="246"/>
      <c r="BQC11" s="246"/>
      <c r="BQD11" s="246"/>
      <c r="BQE11" s="246"/>
      <c r="BQF11" s="246"/>
      <c r="BQG11" s="246"/>
      <c r="BQH11" s="246"/>
      <c r="BQI11" s="246"/>
      <c r="BQJ11" s="246"/>
      <c r="BQK11" s="246"/>
      <c r="BQL11" s="246"/>
      <c r="BQM11" s="246"/>
      <c r="BQN11" s="246"/>
      <c r="BQO11" s="246"/>
      <c r="BQP11" s="246"/>
      <c r="BQQ11" s="246"/>
      <c r="BQR11" s="246"/>
      <c r="BQS11" s="246"/>
      <c r="BQT11" s="246"/>
      <c r="BQU11" s="246"/>
      <c r="BQV11" s="246"/>
      <c r="BQW11" s="246"/>
      <c r="BQX11" s="246"/>
      <c r="BQY11" s="246"/>
      <c r="BQZ11" s="246"/>
      <c r="BRA11" s="246"/>
      <c r="BRB11" s="246"/>
      <c r="BRC11" s="246"/>
      <c r="BRD11" s="246"/>
      <c r="BRE11" s="246"/>
      <c r="BRF11" s="246"/>
      <c r="BRG11" s="246"/>
      <c r="BRH11" s="246"/>
      <c r="BRI11" s="246"/>
      <c r="BRJ11" s="246"/>
      <c r="BRK11" s="246"/>
      <c r="BRL11" s="246"/>
      <c r="BRM11" s="246"/>
      <c r="BRN11" s="246"/>
      <c r="BRO11" s="246"/>
      <c r="BRP11" s="246"/>
      <c r="BRQ11" s="246"/>
      <c r="BRR11" s="246"/>
      <c r="BRS11" s="246"/>
      <c r="BRT11" s="246"/>
      <c r="BRU11" s="246"/>
      <c r="BRV11" s="246"/>
      <c r="BRW11" s="246"/>
      <c r="BRX11" s="246"/>
      <c r="BRY11" s="246"/>
      <c r="BRZ11" s="246"/>
      <c r="BSA11" s="246"/>
      <c r="BSB11" s="246"/>
      <c r="BSC11" s="246"/>
      <c r="BSD11" s="246"/>
      <c r="BSE11" s="246"/>
      <c r="BSF11" s="246"/>
      <c r="BSG11" s="246"/>
      <c r="BSH11" s="246"/>
      <c r="BSI11" s="246"/>
      <c r="BSJ11" s="246"/>
      <c r="BSK11" s="246"/>
      <c r="BSL11" s="246"/>
      <c r="BSM11" s="246"/>
      <c r="BSN11" s="246"/>
      <c r="BSO11" s="246"/>
      <c r="BSP11" s="246"/>
      <c r="BSQ11" s="246"/>
      <c r="BSR11" s="246"/>
      <c r="BSS11" s="246"/>
      <c r="BST11" s="246"/>
      <c r="BSU11" s="246"/>
      <c r="BSV11" s="246"/>
      <c r="BSW11" s="246"/>
      <c r="BSX11" s="246"/>
      <c r="BSY11" s="246"/>
      <c r="BSZ11" s="246"/>
      <c r="BTA11" s="246"/>
      <c r="BTB11" s="246"/>
      <c r="BTC11" s="246"/>
      <c r="BTD11" s="246"/>
      <c r="BTE11" s="246"/>
      <c r="BTF11" s="246"/>
      <c r="BTG11" s="246"/>
      <c r="BTH11" s="246"/>
      <c r="BTI11" s="246"/>
      <c r="BTJ11" s="246"/>
      <c r="BTK11" s="246"/>
      <c r="BTL11" s="246"/>
      <c r="BTM11" s="246"/>
      <c r="BTN11" s="246"/>
      <c r="BTO11" s="246"/>
      <c r="BTP11" s="246"/>
      <c r="BTQ11" s="246"/>
      <c r="BTR11" s="246"/>
      <c r="BTS11" s="246"/>
      <c r="BTT11" s="246"/>
      <c r="BTU11" s="246"/>
      <c r="BTV11" s="246"/>
      <c r="BTW11" s="246"/>
      <c r="BTX11" s="246"/>
      <c r="BTY11" s="246"/>
      <c r="BTZ11" s="246"/>
      <c r="BUA11" s="246"/>
      <c r="BUB11" s="246"/>
      <c r="BUC11" s="246"/>
      <c r="BUD11" s="246"/>
      <c r="BUE11" s="246"/>
      <c r="BUF11" s="246"/>
      <c r="BUG11" s="246"/>
      <c r="BUH11" s="246"/>
      <c r="BUI11" s="246"/>
      <c r="BUJ11" s="246"/>
      <c r="BUK11" s="246"/>
      <c r="BUL11" s="246"/>
      <c r="BUM11" s="246"/>
      <c r="BUN11" s="246"/>
      <c r="BUO11" s="246"/>
      <c r="BUP11" s="246"/>
      <c r="BUQ11" s="246"/>
      <c r="BUR11" s="246"/>
      <c r="BUS11" s="246"/>
      <c r="BUT11" s="246"/>
      <c r="BUU11" s="246"/>
      <c r="BUV11" s="246"/>
      <c r="BUW11" s="246"/>
      <c r="BUX11" s="246"/>
      <c r="BUY11" s="246"/>
      <c r="BUZ11" s="246"/>
      <c r="BVA11" s="246"/>
      <c r="BVB11" s="246"/>
      <c r="BVC11" s="246"/>
      <c r="BVD11" s="246"/>
      <c r="BVE11" s="246"/>
      <c r="BVF11" s="246"/>
      <c r="BVG11" s="246"/>
      <c r="BVH11" s="246"/>
      <c r="BVI11" s="246"/>
      <c r="BVJ11" s="246"/>
      <c r="BVK11" s="246"/>
      <c r="BVL11" s="246"/>
      <c r="BVM11" s="246"/>
      <c r="BVN11" s="246"/>
      <c r="BVO11" s="246"/>
      <c r="BVP11" s="246"/>
      <c r="BVQ11" s="246"/>
      <c r="BVR11" s="246"/>
      <c r="BVS11" s="246"/>
      <c r="BVT11" s="246"/>
      <c r="BVU11" s="246"/>
      <c r="BVV11" s="246"/>
      <c r="BVW11" s="246"/>
      <c r="BVX11" s="246"/>
      <c r="BVY11" s="246"/>
      <c r="BVZ11" s="246"/>
      <c r="BWA11" s="246"/>
      <c r="BWB11" s="246"/>
      <c r="BWC11" s="246"/>
      <c r="BWD11" s="246"/>
      <c r="BWE11" s="246"/>
      <c r="BWF11" s="246"/>
      <c r="BWG11" s="246"/>
      <c r="BWH11" s="246"/>
      <c r="BWI11" s="246"/>
      <c r="BWJ11" s="246"/>
      <c r="BWK11" s="246"/>
      <c r="BWL11" s="246"/>
      <c r="BWM11" s="246"/>
      <c r="BWN11" s="246"/>
      <c r="BWO11" s="246"/>
      <c r="BWP11" s="246"/>
      <c r="BWQ11" s="246"/>
      <c r="BWR11" s="246"/>
      <c r="BWS11" s="246"/>
      <c r="BWT11" s="246"/>
      <c r="BWU11" s="246"/>
      <c r="BWV11" s="246"/>
      <c r="BWW11" s="246"/>
      <c r="BWX11" s="246"/>
      <c r="BWY11" s="246"/>
      <c r="BWZ11" s="246"/>
      <c r="BXA11" s="246"/>
      <c r="BXB11" s="246"/>
      <c r="BXC11" s="246"/>
      <c r="BXD11" s="246"/>
      <c r="BXE11" s="246"/>
      <c r="BXF11" s="246"/>
      <c r="BXG11" s="246"/>
      <c r="BXH11" s="246"/>
      <c r="BXI11" s="246"/>
      <c r="BXJ11" s="246"/>
      <c r="BXK11" s="246"/>
      <c r="BXL11" s="246"/>
      <c r="BXM11" s="246"/>
      <c r="BXN11" s="246"/>
      <c r="BXO11" s="246"/>
      <c r="BXP11" s="246"/>
      <c r="BXQ11" s="246"/>
      <c r="BXR11" s="246"/>
      <c r="BXS11" s="246"/>
      <c r="BXT11" s="246"/>
      <c r="BXU11" s="246"/>
      <c r="BXV11" s="246"/>
      <c r="BXW11" s="246"/>
      <c r="BXX11" s="246"/>
      <c r="BXY11" s="246"/>
      <c r="BXZ11" s="246"/>
      <c r="BYA11" s="246"/>
      <c r="BYB11" s="246"/>
      <c r="BYC11" s="246"/>
      <c r="BYD11" s="246"/>
      <c r="BYE11" s="246"/>
      <c r="BYF11" s="246"/>
      <c r="BYG11" s="246"/>
      <c r="BYH11" s="246"/>
      <c r="BYI11" s="246"/>
      <c r="BYJ11" s="246"/>
      <c r="BYK11" s="246"/>
      <c r="BYL11" s="246"/>
      <c r="BYM11" s="246"/>
      <c r="BYN11" s="246"/>
      <c r="BYO11" s="246"/>
      <c r="BYP11" s="246"/>
      <c r="BYQ11" s="246"/>
      <c r="BYR11" s="246"/>
      <c r="BYS11" s="246"/>
      <c r="BYT11" s="246"/>
      <c r="BYU11" s="246"/>
      <c r="BYV11" s="246"/>
      <c r="BYW11" s="246"/>
      <c r="BYX11" s="246"/>
      <c r="BYY11" s="246"/>
      <c r="BYZ11" s="246"/>
      <c r="BZA11" s="246"/>
      <c r="BZB11" s="246"/>
      <c r="BZC11" s="246"/>
      <c r="BZD11" s="246"/>
      <c r="BZE11" s="246"/>
      <c r="BZF11" s="246"/>
      <c r="BZG11" s="246"/>
      <c r="BZH11" s="246"/>
      <c r="BZI11" s="246"/>
      <c r="BZJ11" s="246"/>
      <c r="BZK11" s="246"/>
      <c r="BZL11" s="246"/>
      <c r="BZM11" s="246"/>
      <c r="BZN11" s="246"/>
      <c r="BZO11" s="246"/>
      <c r="BZP11" s="246"/>
      <c r="BZQ11" s="246"/>
      <c r="BZR11" s="246"/>
      <c r="BZS11" s="246"/>
      <c r="BZT11" s="246"/>
      <c r="BZU11" s="246"/>
      <c r="BZV11" s="246"/>
      <c r="BZW11" s="246"/>
      <c r="BZX11" s="246"/>
      <c r="BZY11" s="246"/>
      <c r="BZZ11" s="246"/>
      <c r="CAA11" s="246"/>
      <c r="CAB11" s="246"/>
      <c r="CAC11" s="246"/>
      <c r="CAD11" s="246"/>
      <c r="CAE11" s="246"/>
      <c r="CAF11" s="246"/>
      <c r="CAG11" s="246"/>
      <c r="CAH11" s="246"/>
      <c r="CAI11" s="246"/>
      <c r="CAJ11" s="246"/>
      <c r="CAK11" s="246"/>
      <c r="CAL11" s="246"/>
      <c r="CAM11" s="246"/>
      <c r="CAN11" s="246"/>
      <c r="CAO11" s="246"/>
      <c r="CAP11" s="246"/>
      <c r="CAQ11" s="246"/>
      <c r="CAR11" s="246"/>
      <c r="CAS11" s="246"/>
      <c r="CAT11" s="246"/>
      <c r="CAU11" s="246"/>
      <c r="CAV11" s="246"/>
      <c r="CAW11" s="246"/>
      <c r="CAX11" s="246"/>
      <c r="CAY11" s="246"/>
      <c r="CAZ11" s="246"/>
      <c r="CBA11" s="246"/>
      <c r="CBB11" s="246"/>
      <c r="CBC11" s="246"/>
      <c r="CBD11" s="246"/>
      <c r="CBE11" s="246"/>
      <c r="CBF11" s="246"/>
      <c r="CBG11" s="246"/>
      <c r="CBH11" s="246"/>
      <c r="CBI11" s="246"/>
      <c r="CBJ11" s="246"/>
      <c r="CBK11" s="246"/>
      <c r="CBL11" s="246"/>
      <c r="CBM11" s="246"/>
      <c r="CBN11" s="246"/>
      <c r="CBO11" s="246"/>
      <c r="CBP11" s="246"/>
      <c r="CBQ11" s="246"/>
      <c r="CBR11" s="246"/>
      <c r="CBS11" s="246"/>
      <c r="CBT11" s="246"/>
      <c r="CBU11" s="246"/>
      <c r="CBV11" s="246"/>
      <c r="CBW11" s="246"/>
      <c r="CBX11" s="246"/>
      <c r="CBY11" s="246"/>
      <c r="CBZ11" s="246"/>
      <c r="CCA11" s="246"/>
      <c r="CCB11" s="246"/>
      <c r="CCC11" s="246"/>
      <c r="CCD11" s="246"/>
      <c r="CCE11" s="246"/>
      <c r="CCF11" s="246"/>
      <c r="CCG11" s="246"/>
      <c r="CCH11" s="246"/>
      <c r="CCI11" s="246"/>
      <c r="CCJ11" s="246"/>
      <c r="CCK11" s="246"/>
      <c r="CCL11" s="246"/>
      <c r="CCM11" s="246"/>
      <c r="CCN11" s="246"/>
      <c r="CCO11" s="246"/>
      <c r="CCP11" s="246"/>
      <c r="CCQ11" s="246"/>
      <c r="CCR11" s="246"/>
      <c r="CCS11" s="246"/>
      <c r="CCT11" s="246"/>
      <c r="CCU11" s="246"/>
      <c r="CCV11" s="246"/>
      <c r="CCW11" s="246"/>
      <c r="CCX11" s="246"/>
      <c r="CCY11" s="246"/>
      <c r="CCZ11" s="246"/>
      <c r="CDA11" s="246"/>
      <c r="CDB11" s="246"/>
      <c r="CDC11" s="246"/>
      <c r="CDD11" s="246"/>
      <c r="CDE11" s="246"/>
      <c r="CDF11" s="246"/>
      <c r="CDG11" s="246"/>
      <c r="CDH11" s="246"/>
      <c r="CDI11" s="246"/>
      <c r="CDJ11" s="246"/>
      <c r="CDK11" s="246"/>
      <c r="CDL11" s="246"/>
      <c r="CDM11" s="246"/>
      <c r="CDN11" s="246"/>
      <c r="CDO11" s="246"/>
      <c r="CDP11" s="246"/>
      <c r="CDQ11" s="246"/>
      <c r="CDR11" s="246"/>
      <c r="CDS11" s="246"/>
      <c r="CDT11" s="246"/>
      <c r="CDU11" s="246"/>
      <c r="CDV11" s="246"/>
      <c r="CDW11" s="246"/>
      <c r="CDX11" s="246"/>
      <c r="CDY11" s="246"/>
      <c r="CDZ11" s="246"/>
      <c r="CEA11" s="246"/>
      <c r="CEB11" s="246"/>
      <c r="CEC11" s="246"/>
      <c r="CED11" s="246"/>
      <c r="CEE11" s="246"/>
      <c r="CEF11" s="246"/>
      <c r="CEG11" s="246"/>
      <c r="CEH11" s="246"/>
      <c r="CEI11" s="246"/>
      <c r="CEJ11" s="246"/>
      <c r="CEK11" s="246"/>
      <c r="CEL11" s="246"/>
      <c r="CEM11" s="246"/>
      <c r="CEN11" s="246"/>
      <c r="CEO11" s="246"/>
      <c r="CEP11" s="246"/>
      <c r="CEQ11" s="246"/>
      <c r="CER11" s="246"/>
      <c r="CES11" s="246"/>
      <c r="CET11" s="246"/>
      <c r="CEU11" s="246"/>
      <c r="CEV11" s="246"/>
      <c r="CEW11" s="246"/>
      <c r="CEX11" s="246"/>
      <c r="CEY11" s="246"/>
      <c r="CEZ11" s="246"/>
      <c r="CFA11" s="246"/>
      <c r="CFB11" s="246"/>
      <c r="CFC11" s="246"/>
      <c r="CFD11" s="246"/>
      <c r="CFE11" s="246"/>
      <c r="CFF11" s="246"/>
      <c r="CFG11" s="246"/>
      <c r="CFH11" s="246"/>
      <c r="CFI11" s="246"/>
      <c r="CFJ11" s="246"/>
      <c r="CFK11" s="246"/>
      <c r="CFL11" s="246"/>
      <c r="CFM11" s="246"/>
      <c r="CFN11" s="246"/>
      <c r="CFO11" s="246"/>
      <c r="CFP11" s="246"/>
      <c r="CFQ11" s="246"/>
      <c r="CFR11" s="246"/>
      <c r="CFS11" s="246"/>
      <c r="CFT11" s="246"/>
      <c r="CFU11" s="246"/>
      <c r="CFV11" s="246"/>
      <c r="CFW11" s="246"/>
      <c r="CFX11" s="246"/>
      <c r="CFY11" s="246"/>
      <c r="CFZ11" s="246"/>
      <c r="CGA11" s="246"/>
      <c r="CGB11" s="246"/>
      <c r="CGC11" s="246"/>
      <c r="CGD11" s="246"/>
      <c r="CGE11" s="246"/>
      <c r="CGF11" s="246"/>
      <c r="CGG11" s="246"/>
      <c r="CGH11" s="246"/>
      <c r="CGI11" s="246"/>
      <c r="CGJ11" s="246"/>
      <c r="CGK11" s="246"/>
      <c r="CGL11" s="246"/>
      <c r="CGM11" s="246"/>
      <c r="CGN11" s="246"/>
      <c r="CGO11" s="246"/>
      <c r="CGP11" s="246"/>
      <c r="CGQ11" s="246"/>
      <c r="CGR11" s="246"/>
      <c r="CGS11" s="246"/>
      <c r="CGT11" s="246"/>
      <c r="CGU11" s="246"/>
      <c r="CGV11" s="246"/>
      <c r="CGW11" s="246"/>
      <c r="CGX11" s="246"/>
      <c r="CGY11" s="246"/>
      <c r="CGZ11" s="246"/>
      <c r="CHA11" s="246"/>
      <c r="CHB11" s="246"/>
      <c r="CHC11" s="246"/>
      <c r="CHD11" s="246"/>
      <c r="CHE11" s="246"/>
      <c r="CHF11" s="246"/>
      <c r="CHG11" s="246"/>
      <c r="CHH11" s="246"/>
      <c r="CHI11" s="246"/>
      <c r="CHJ11" s="246"/>
      <c r="CHK11" s="246"/>
      <c r="CHL11" s="246"/>
      <c r="CHM11" s="246"/>
      <c r="CHN11" s="246"/>
      <c r="CHO11" s="246"/>
      <c r="CHP11" s="246"/>
      <c r="CHQ11" s="246"/>
      <c r="CHR11" s="246"/>
      <c r="CHS11" s="246"/>
      <c r="CHT11" s="246"/>
      <c r="CHU11" s="246"/>
      <c r="CHV11" s="246"/>
      <c r="CHW11" s="246"/>
      <c r="CHX11" s="246"/>
      <c r="CHY11" s="246"/>
      <c r="CHZ11" s="246"/>
      <c r="CIA11" s="246"/>
      <c r="CIB11" s="246"/>
      <c r="CIC11" s="246"/>
      <c r="CID11" s="246"/>
      <c r="CIE11" s="246"/>
      <c r="CIF11" s="246"/>
      <c r="CIG11" s="246"/>
      <c r="CIH11" s="246"/>
      <c r="CII11" s="246"/>
      <c r="CIJ11" s="246"/>
      <c r="CIK11" s="246"/>
      <c r="CIL11" s="246"/>
      <c r="CIM11" s="246"/>
      <c r="CIN11" s="246"/>
      <c r="CIO11" s="246"/>
      <c r="CIP11" s="246"/>
      <c r="CIQ11" s="246"/>
      <c r="CIR11" s="246"/>
      <c r="CIS11" s="246"/>
      <c r="CIT11" s="246"/>
      <c r="CIU11" s="246"/>
      <c r="CIV11" s="246"/>
      <c r="CIW11" s="246"/>
      <c r="CIX11" s="246"/>
      <c r="CIY11" s="246"/>
      <c r="CIZ11" s="246"/>
      <c r="CJA11" s="246"/>
      <c r="CJB11" s="246"/>
      <c r="CJC11" s="246"/>
      <c r="CJD11" s="246"/>
      <c r="CJE11" s="246"/>
      <c r="CJF11" s="246"/>
      <c r="CJG11" s="246"/>
      <c r="CJH11" s="246"/>
      <c r="CJI11" s="246"/>
      <c r="CJJ11" s="246"/>
      <c r="CJK11" s="246"/>
      <c r="CJL11" s="246"/>
      <c r="CJM11" s="246"/>
      <c r="CJN11" s="246"/>
      <c r="CJO11" s="246"/>
      <c r="CJP11" s="246"/>
      <c r="CJQ11" s="246"/>
      <c r="CJR11" s="246"/>
      <c r="CJS11" s="246"/>
      <c r="CJT11" s="246"/>
      <c r="CJU11" s="246"/>
      <c r="CJV11" s="246"/>
      <c r="CJW11" s="246"/>
      <c r="CJX11" s="246"/>
      <c r="CJY11" s="246"/>
      <c r="CJZ11" s="246"/>
      <c r="CKA11" s="246"/>
      <c r="CKB11" s="246"/>
      <c r="CKC11" s="246"/>
      <c r="CKD11" s="246"/>
      <c r="CKE11" s="246"/>
      <c r="CKF11" s="246"/>
      <c r="CKG11" s="246"/>
      <c r="CKH11" s="246"/>
      <c r="CKI11" s="246"/>
      <c r="CKJ11" s="246"/>
      <c r="CKK11" s="246"/>
      <c r="CKL11" s="246"/>
      <c r="CKM11" s="246"/>
      <c r="CKN11" s="246"/>
      <c r="CKO11" s="246"/>
      <c r="CKP11" s="246"/>
      <c r="CKQ11" s="246"/>
      <c r="CKR11" s="246"/>
      <c r="CKS11" s="246"/>
      <c r="CKT11" s="246"/>
      <c r="CKU11" s="246"/>
      <c r="CKV11" s="246"/>
      <c r="CKW11" s="246"/>
      <c r="CKX11" s="246"/>
      <c r="CKY11" s="246"/>
      <c r="CKZ11" s="246"/>
      <c r="CLA11" s="246"/>
      <c r="CLB11" s="246"/>
      <c r="CLC11" s="246"/>
      <c r="CLD11" s="246"/>
      <c r="CLE11" s="246"/>
      <c r="CLF11" s="246"/>
      <c r="CLG11" s="246"/>
      <c r="CLH11" s="246"/>
      <c r="CLI11" s="246"/>
      <c r="CLJ11" s="246"/>
      <c r="CLK11" s="246"/>
      <c r="CLL11" s="246"/>
      <c r="CLM11" s="246"/>
      <c r="CLN11" s="246"/>
      <c r="CLO11" s="246"/>
      <c r="CLP11" s="246"/>
      <c r="CLQ11" s="246"/>
      <c r="CLR11" s="246"/>
      <c r="CLS11" s="246"/>
      <c r="CLT11" s="246"/>
      <c r="CLU11" s="246"/>
      <c r="CLV11" s="246"/>
      <c r="CLW11" s="246"/>
      <c r="CLX11" s="246"/>
      <c r="CLY11" s="246"/>
      <c r="CLZ11" s="246"/>
      <c r="CMA11" s="246"/>
      <c r="CMB11" s="246"/>
      <c r="CMC11" s="246"/>
      <c r="CMD11" s="246"/>
      <c r="CME11" s="246"/>
      <c r="CMF11" s="246"/>
      <c r="CMG11" s="246"/>
      <c r="CMH11" s="246"/>
      <c r="CMI11" s="246"/>
      <c r="CMJ11" s="246"/>
      <c r="CMK11" s="246"/>
      <c r="CML11" s="246"/>
      <c r="CMM11" s="246"/>
      <c r="CMN11" s="246"/>
      <c r="CMO11" s="246"/>
      <c r="CMP11" s="246"/>
      <c r="CMQ11" s="246"/>
      <c r="CMR11" s="246"/>
      <c r="CMS11" s="246"/>
      <c r="CMT11" s="246"/>
      <c r="CMU11" s="246"/>
      <c r="CMV11" s="246"/>
      <c r="CMW11" s="246"/>
      <c r="CMX11" s="246"/>
      <c r="CMY11" s="246"/>
      <c r="CMZ11" s="246"/>
      <c r="CNA11" s="246"/>
      <c r="CNB11" s="246"/>
      <c r="CNC11" s="246"/>
      <c r="CND11" s="246"/>
      <c r="CNE11" s="246"/>
      <c r="CNF11" s="246"/>
      <c r="CNG11" s="246"/>
      <c r="CNH11" s="246"/>
      <c r="CNI11" s="246"/>
      <c r="CNJ11" s="246"/>
      <c r="CNK11" s="246"/>
      <c r="CNL11" s="246"/>
      <c r="CNM11" s="246"/>
      <c r="CNN11" s="246"/>
      <c r="CNO11" s="246"/>
      <c r="CNP11" s="246"/>
      <c r="CNQ11" s="246"/>
      <c r="CNR11" s="246"/>
      <c r="CNS11" s="246"/>
      <c r="CNT11" s="246"/>
      <c r="CNU11" s="246"/>
      <c r="CNV11" s="246"/>
      <c r="CNW11" s="246"/>
      <c r="CNX11" s="246"/>
      <c r="CNY11" s="246"/>
      <c r="CNZ11" s="246"/>
      <c r="COA11" s="246"/>
      <c r="COB11" s="246"/>
      <c r="COC11" s="246"/>
      <c r="COD11" s="246"/>
      <c r="COE11" s="246"/>
      <c r="COF11" s="246"/>
      <c r="COG11" s="246"/>
      <c r="COH11" s="246"/>
      <c r="COI11" s="246"/>
      <c r="COJ11" s="246"/>
      <c r="COK11" s="246"/>
      <c r="COL11" s="246"/>
      <c r="COM11" s="246"/>
      <c r="CON11" s="246"/>
      <c r="COO11" s="246"/>
      <c r="COP11" s="246"/>
      <c r="COQ11" s="246"/>
      <c r="COR11" s="246"/>
      <c r="COS11" s="246"/>
      <c r="COT11" s="246"/>
      <c r="COU11" s="246"/>
      <c r="COV11" s="246"/>
      <c r="COW11" s="246"/>
      <c r="COX11" s="246"/>
      <c r="COY11" s="246"/>
      <c r="COZ11" s="246"/>
      <c r="CPA11" s="246"/>
      <c r="CPB11" s="246"/>
      <c r="CPC11" s="246"/>
      <c r="CPD11" s="246"/>
      <c r="CPE11" s="246"/>
      <c r="CPF11" s="246"/>
      <c r="CPG11" s="246"/>
      <c r="CPH11" s="246"/>
      <c r="CPI11" s="246"/>
      <c r="CPJ11" s="246"/>
      <c r="CPK11" s="246"/>
      <c r="CPL11" s="246"/>
      <c r="CPM11" s="246"/>
      <c r="CPN11" s="246"/>
      <c r="CPO11" s="246"/>
      <c r="CPP11" s="246"/>
      <c r="CPQ11" s="246"/>
      <c r="CPR11" s="246"/>
      <c r="CPS11" s="246"/>
      <c r="CPT11" s="246"/>
      <c r="CPU11" s="246"/>
      <c r="CPV11" s="246"/>
      <c r="CPW11" s="246"/>
      <c r="CPX11" s="246"/>
      <c r="CPY11" s="246"/>
      <c r="CPZ11" s="246"/>
      <c r="CQA11" s="246"/>
      <c r="CQB11" s="246"/>
      <c r="CQC11" s="246"/>
      <c r="CQD11" s="246"/>
      <c r="CQE11" s="246"/>
      <c r="CQF11" s="246"/>
      <c r="CQG11" s="246"/>
      <c r="CQH11" s="246"/>
      <c r="CQI11" s="246"/>
      <c r="CQJ11" s="246"/>
      <c r="CQK11" s="246"/>
      <c r="CQL11" s="246"/>
      <c r="CQM11" s="246"/>
      <c r="CQN11" s="246"/>
      <c r="CQO11" s="246"/>
      <c r="CQP11" s="246"/>
      <c r="CQQ11" s="246"/>
      <c r="CQR11" s="246"/>
      <c r="CQS11" s="246"/>
      <c r="CQT11" s="246"/>
      <c r="CQU11" s="246"/>
      <c r="CQV11" s="246"/>
      <c r="CQW11" s="246"/>
      <c r="CQX11" s="246"/>
      <c r="CQY11" s="246"/>
      <c r="CQZ11" s="246"/>
      <c r="CRA11" s="246"/>
      <c r="CRB11" s="246"/>
      <c r="CRC11" s="246"/>
      <c r="CRD11" s="246"/>
      <c r="CRE11" s="246"/>
      <c r="CRF11" s="246"/>
      <c r="CRG11" s="246"/>
      <c r="CRH11" s="246"/>
      <c r="CRI11" s="246"/>
      <c r="CRJ11" s="246"/>
      <c r="CRK11" s="246"/>
      <c r="CRL11" s="246"/>
      <c r="CRM11" s="246"/>
      <c r="CRN11" s="246"/>
      <c r="CRO11" s="246"/>
      <c r="CRP11" s="246"/>
      <c r="CRQ11" s="246"/>
      <c r="CRR11" s="246"/>
      <c r="CRS11" s="246"/>
      <c r="CRT11" s="246"/>
      <c r="CRU11" s="246"/>
      <c r="CRV11" s="246"/>
      <c r="CRW11" s="246"/>
      <c r="CRX11" s="246"/>
      <c r="CRY11" s="246"/>
      <c r="CRZ11" s="246"/>
      <c r="CSA11" s="246"/>
      <c r="CSB11" s="246"/>
      <c r="CSC11" s="246"/>
      <c r="CSD11" s="246"/>
      <c r="CSE11" s="246"/>
      <c r="CSF11" s="246"/>
      <c r="CSG11" s="246"/>
      <c r="CSH11" s="246"/>
      <c r="CSI11" s="246"/>
      <c r="CSJ11" s="246"/>
      <c r="CSK11" s="246"/>
      <c r="CSL11" s="246"/>
      <c r="CSM11" s="246"/>
      <c r="CSN11" s="246"/>
      <c r="CSO11" s="246"/>
      <c r="CSP11" s="246"/>
      <c r="CSQ11" s="246"/>
      <c r="CSR11" s="246"/>
      <c r="CSS11" s="246"/>
      <c r="CST11" s="246"/>
      <c r="CSU11" s="246"/>
      <c r="CSV11" s="246"/>
      <c r="CSW11" s="246"/>
      <c r="CSX11" s="246"/>
      <c r="CSY11" s="246"/>
      <c r="CSZ11" s="246"/>
      <c r="CTA11" s="246"/>
      <c r="CTB11" s="246"/>
      <c r="CTC11" s="246"/>
      <c r="CTD11" s="246"/>
      <c r="CTE11" s="246"/>
      <c r="CTF11" s="246"/>
      <c r="CTG11" s="246"/>
      <c r="CTH11" s="246"/>
      <c r="CTI11" s="246"/>
      <c r="CTJ11" s="246"/>
      <c r="CTK11" s="246"/>
      <c r="CTL11" s="246"/>
      <c r="CTM11" s="246"/>
      <c r="CTN11" s="246"/>
      <c r="CTO11" s="246"/>
      <c r="CTP11" s="246"/>
      <c r="CTQ11" s="246"/>
      <c r="CTR11" s="246"/>
      <c r="CTS11" s="246"/>
      <c r="CTT11" s="246"/>
      <c r="CTU11" s="246"/>
      <c r="CTV11" s="246"/>
      <c r="CTW11" s="246"/>
      <c r="CTX11" s="246"/>
      <c r="CTY11" s="246"/>
      <c r="CTZ11" s="246"/>
      <c r="CUA11" s="246"/>
      <c r="CUB11" s="246"/>
      <c r="CUC11" s="246"/>
      <c r="CUD11" s="246"/>
      <c r="CUE11" s="246"/>
      <c r="CUF11" s="246"/>
      <c r="CUG11" s="246"/>
      <c r="CUH11" s="246"/>
      <c r="CUI11" s="246"/>
      <c r="CUJ11" s="246"/>
      <c r="CUK11" s="246"/>
      <c r="CUL11" s="246"/>
      <c r="CUM11" s="246"/>
      <c r="CUN11" s="246"/>
      <c r="CUO11" s="246"/>
      <c r="CUP11" s="246"/>
      <c r="CUQ11" s="246"/>
      <c r="CUR11" s="246"/>
      <c r="CUS11" s="246"/>
      <c r="CUT11" s="246"/>
      <c r="CUU11" s="246"/>
      <c r="CUV11" s="246"/>
      <c r="CUW11" s="246"/>
      <c r="CUX11" s="246"/>
      <c r="CUY11" s="246"/>
      <c r="CUZ11" s="246"/>
      <c r="CVA11" s="246"/>
      <c r="CVB11" s="246"/>
      <c r="CVC11" s="246"/>
      <c r="CVD11" s="246"/>
      <c r="CVE11" s="246"/>
      <c r="CVF11" s="246"/>
      <c r="CVG11" s="246"/>
      <c r="CVH11" s="246"/>
      <c r="CVI11" s="246"/>
      <c r="CVJ11" s="246"/>
      <c r="CVK11" s="246"/>
      <c r="CVL11" s="246"/>
      <c r="CVM11" s="246"/>
      <c r="CVN11" s="246"/>
      <c r="CVO11" s="246"/>
      <c r="CVP11" s="246"/>
      <c r="CVQ11" s="246"/>
      <c r="CVR11" s="246"/>
      <c r="CVS11" s="246"/>
      <c r="CVT11" s="246"/>
      <c r="CVU11" s="246"/>
      <c r="CVV11" s="246"/>
      <c r="CVW11" s="246"/>
      <c r="CVX11" s="246"/>
      <c r="CVY11" s="246"/>
      <c r="CVZ11" s="246"/>
      <c r="CWA11" s="246"/>
      <c r="CWB11" s="246"/>
      <c r="CWC11" s="246"/>
      <c r="CWD11" s="246"/>
      <c r="CWE11" s="246"/>
      <c r="CWF11" s="246"/>
      <c r="CWG11" s="246"/>
      <c r="CWH11" s="246"/>
      <c r="CWI11" s="246"/>
      <c r="CWJ11" s="246"/>
      <c r="CWK11" s="246"/>
      <c r="CWL11" s="246"/>
      <c r="CWM11" s="246"/>
      <c r="CWN11" s="246"/>
      <c r="CWO11" s="246"/>
      <c r="CWP11" s="246"/>
      <c r="CWQ11" s="246"/>
      <c r="CWR11" s="246"/>
      <c r="CWS11" s="246"/>
      <c r="CWT11" s="246"/>
      <c r="CWU11" s="246"/>
      <c r="CWV11" s="246"/>
      <c r="CWW11" s="246"/>
      <c r="CWX11" s="246"/>
      <c r="CWY11" s="246"/>
      <c r="CWZ11" s="246"/>
      <c r="CXA11" s="246"/>
      <c r="CXB11" s="246"/>
      <c r="CXC11" s="246"/>
      <c r="CXD11" s="246"/>
      <c r="CXE11" s="246"/>
      <c r="CXF11" s="246"/>
      <c r="CXG11" s="246"/>
      <c r="CXH11" s="246"/>
      <c r="CXI11" s="246"/>
      <c r="CXJ11" s="246"/>
      <c r="CXK11" s="246"/>
      <c r="CXL11" s="246"/>
      <c r="CXM11" s="246"/>
      <c r="CXN11" s="246"/>
      <c r="CXO11" s="246"/>
      <c r="CXP11" s="246"/>
      <c r="CXQ11" s="246"/>
      <c r="CXR11" s="246"/>
      <c r="CXS11" s="246"/>
      <c r="CXT11" s="246"/>
      <c r="CXU11" s="246"/>
      <c r="CXV11" s="246"/>
      <c r="CXW11" s="246"/>
      <c r="CXX11" s="246"/>
      <c r="CXY11" s="246"/>
      <c r="CXZ11" s="246"/>
      <c r="CYA11" s="246"/>
      <c r="CYB11" s="246"/>
      <c r="CYC11" s="246"/>
      <c r="CYD11" s="246"/>
      <c r="CYE11" s="246"/>
      <c r="CYF11" s="246"/>
      <c r="CYG11" s="246"/>
      <c r="CYH11" s="246"/>
      <c r="CYI11" s="246"/>
      <c r="CYJ11" s="246"/>
      <c r="CYK11" s="246"/>
      <c r="CYL11" s="246"/>
      <c r="CYM11" s="246"/>
      <c r="CYN11" s="246"/>
      <c r="CYO11" s="246"/>
      <c r="CYP11" s="246"/>
      <c r="CYQ11" s="246"/>
      <c r="CYR11" s="246"/>
      <c r="CYS11" s="246"/>
      <c r="CYT11" s="246"/>
      <c r="CYU11" s="246"/>
      <c r="CYV11" s="246"/>
      <c r="CYW11" s="246"/>
      <c r="CYX11" s="246"/>
      <c r="CYY11" s="246"/>
      <c r="CYZ11" s="246"/>
      <c r="CZA11" s="246"/>
      <c r="CZB11" s="246"/>
      <c r="CZC11" s="246"/>
      <c r="CZD11" s="246"/>
      <c r="CZE11" s="246"/>
      <c r="CZF11" s="246"/>
      <c r="CZG11" s="246"/>
      <c r="CZH11" s="246"/>
      <c r="CZI11" s="246"/>
      <c r="CZJ11" s="246"/>
      <c r="CZK11" s="246"/>
      <c r="CZL11" s="246"/>
      <c r="CZM11" s="246"/>
      <c r="CZN11" s="246"/>
      <c r="CZO11" s="246"/>
      <c r="CZP11" s="246"/>
      <c r="CZQ11" s="246"/>
      <c r="CZR11" s="246"/>
      <c r="CZS11" s="246"/>
      <c r="CZT11" s="246"/>
      <c r="CZU11" s="246"/>
      <c r="CZV11" s="246"/>
      <c r="CZW11" s="246"/>
      <c r="CZX11" s="246"/>
      <c r="CZY11" s="246"/>
      <c r="CZZ11" s="246"/>
      <c r="DAA11" s="246"/>
      <c r="DAB11" s="246"/>
      <c r="DAC11" s="246"/>
      <c r="DAD11" s="246"/>
      <c r="DAE11" s="246"/>
      <c r="DAF11" s="246"/>
      <c r="DAG11" s="246"/>
      <c r="DAH11" s="246"/>
      <c r="DAI11" s="246"/>
      <c r="DAJ11" s="246"/>
      <c r="DAK11" s="246"/>
      <c r="DAL11" s="246"/>
      <c r="DAM11" s="246"/>
      <c r="DAN11" s="246"/>
      <c r="DAO11" s="246"/>
      <c r="DAP11" s="246"/>
      <c r="DAQ11" s="246"/>
      <c r="DAR11" s="246"/>
      <c r="DAS11" s="246"/>
      <c r="DAT11" s="246"/>
      <c r="DAU11" s="246"/>
      <c r="DAV11" s="246"/>
      <c r="DAW11" s="246"/>
      <c r="DAX11" s="246"/>
      <c r="DAY11" s="246"/>
      <c r="DAZ11" s="246"/>
      <c r="DBA11" s="246"/>
      <c r="DBB11" s="246"/>
      <c r="DBC11" s="246"/>
      <c r="DBD11" s="246"/>
      <c r="DBE11" s="246"/>
      <c r="DBF11" s="246"/>
      <c r="DBG11" s="246"/>
      <c r="DBH11" s="246"/>
      <c r="DBI11" s="246"/>
      <c r="DBJ11" s="246"/>
      <c r="DBK11" s="246"/>
      <c r="DBL11" s="246"/>
      <c r="DBM11" s="246"/>
      <c r="DBN11" s="246"/>
      <c r="DBO11" s="246"/>
      <c r="DBP11" s="246"/>
      <c r="DBQ11" s="246"/>
      <c r="DBR11" s="246"/>
      <c r="DBS11" s="246"/>
      <c r="DBT11" s="246"/>
      <c r="DBU11" s="246"/>
      <c r="DBV11" s="246"/>
      <c r="DBW11" s="246"/>
      <c r="DBX11" s="246"/>
      <c r="DBY11" s="246"/>
      <c r="DBZ11" s="246"/>
      <c r="DCA11" s="246"/>
      <c r="DCB11" s="246"/>
      <c r="DCC11" s="246"/>
      <c r="DCD11" s="246"/>
      <c r="DCE11" s="246"/>
      <c r="DCF11" s="246"/>
      <c r="DCG11" s="246"/>
      <c r="DCH11" s="246"/>
      <c r="DCI11" s="246"/>
      <c r="DCJ11" s="246"/>
      <c r="DCK11" s="246"/>
      <c r="DCL11" s="246"/>
      <c r="DCM11" s="246"/>
      <c r="DCN11" s="246"/>
      <c r="DCO11" s="246"/>
      <c r="DCP11" s="246"/>
      <c r="DCQ11" s="246"/>
      <c r="DCR11" s="246"/>
      <c r="DCS11" s="246"/>
      <c r="DCT11" s="246"/>
      <c r="DCU11" s="246"/>
      <c r="DCV11" s="246"/>
      <c r="DCW11" s="246"/>
      <c r="DCX11" s="246"/>
      <c r="DCY11" s="246"/>
      <c r="DCZ11" s="246"/>
      <c r="DDA11" s="246"/>
      <c r="DDB11" s="246"/>
      <c r="DDC11" s="246"/>
      <c r="DDD11" s="246"/>
      <c r="DDE11" s="246"/>
      <c r="DDF11" s="246"/>
      <c r="DDG11" s="246"/>
      <c r="DDH11" s="246"/>
      <c r="DDI11" s="246"/>
      <c r="DDJ11" s="246"/>
      <c r="DDK11" s="246"/>
      <c r="DDL11" s="246"/>
      <c r="DDM11" s="246"/>
      <c r="DDN11" s="246"/>
      <c r="DDO11" s="246"/>
      <c r="DDP11" s="246"/>
      <c r="DDQ11" s="246"/>
      <c r="DDR11" s="246"/>
      <c r="DDS11" s="246"/>
      <c r="DDT11" s="246"/>
      <c r="DDU11" s="246"/>
      <c r="DDV11" s="246"/>
      <c r="DDW11" s="246"/>
      <c r="DDX11" s="246"/>
      <c r="DDY11" s="246"/>
      <c r="DDZ11" s="246"/>
      <c r="DEA11" s="246"/>
      <c r="DEB11" s="246"/>
      <c r="DEC11" s="246"/>
      <c r="DED11" s="246"/>
      <c r="DEE11" s="246"/>
      <c r="DEF11" s="246"/>
      <c r="DEG11" s="246"/>
      <c r="DEH11" s="246"/>
      <c r="DEI11" s="246"/>
      <c r="DEJ11" s="246"/>
      <c r="DEK11" s="246"/>
      <c r="DEL11" s="246"/>
      <c r="DEM11" s="246"/>
      <c r="DEN11" s="246"/>
      <c r="DEO11" s="246"/>
      <c r="DEP11" s="246"/>
      <c r="DEQ11" s="246"/>
      <c r="DER11" s="246"/>
      <c r="DES11" s="246"/>
      <c r="DET11" s="246"/>
      <c r="DEU11" s="246"/>
      <c r="DEV11" s="246"/>
      <c r="DEW11" s="246"/>
      <c r="DEX11" s="246"/>
      <c r="DEY11" s="246"/>
      <c r="DEZ11" s="246"/>
      <c r="DFA11" s="246"/>
      <c r="DFB11" s="246"/>
      <c r="DFC11" s="246"/>
      <c r="DFD11" s="246"/>
      <c r="DFE11" s="246"/>
      <c r="DFF11" s="246"/>
      <c r="DFG11" s="246"/>
      <c r="DFH11" s="246"/>
      <c r="DFI11" s="246"/>
      <c r="DFJ11" s="246"/>
      <c r="DFK11" s="246"/>
      <c r="DFL11" s="246"/>
      <c r="DFM11" s="246"/>
      <c r="DFN11" s="246"/>
      <c r="DFO11" s="246"/>
      <c r="DFP11" s="246"/>
      <c r="DFQ11" s="246"/>
      <c r="DFR11" s="246"/>
      <c r="DFS11" s="246"/>
      <c r="DFT11" s="246"/>
      <c r="DFU11" s="246"/>
      <c r="DFV11" s="246"/>
      <c r="DFW11" s="246"/>
      <c r="DFX11" s="246"/>
      <c r="DFY11" s="246"/>
      <c r="DFZ11" s="246"/>
      <c r="DGA11" s="246"/>
      <c r="DGB11" s="246"/>
      <c r="DGC11" s="246"/>
      <c r="DGD11" s="246"/>
      <c r="DGE11" s="246"/>
      <c r="DGF11" s="246"/>
      <c r="DGG11" s="246"/>
      <c r="DGH11" s="246"/>
      <c r="DGI11" s="246"/>
      <c r="DGJ11" s="246"/>
      <c r="DGK11" s="246"/>
      <c r="DGL11" s="246"/>
      <c r="DGM11" s="246"/>
      <c r="DGN11" s="246"/>
      <c r="DGO11" s="246"/>
      <c r="DGP11" s="246"/>
      <c r="DGQ11" s="246"/>
      <c r="DGR11" s="246"/>
      <c r="DGS11" s="246"/>
      <c r="DGT11" s="246"/>
      <c r="DGU11" s="246"/>
      <c r="DGV11" s="246"/>
      <c r="DGW11" s="246"/>
      <c r="DGX11" s="246"/>
      <c r="DGY11" s="246"/>
      <c r="DGZ11" s="246"/>
      <c r="DHA11" s="246"/>
      <c r="DHB11" s="246"/>
      <c r="DHC11" s="246"/>
      <c r="DHD11" s="246"/>
      <c r="DHE11" s="246"/>
      <c r="DHF11" s="246"/>
      <c r="DHG11" s="246"/>
      <c r="DHH11" s="246"/>
      <c r="DHI11" s="246"/>
      <c r="DHJ11" s="246"/>
      <c r="DHK11" s="246"/>
      <c r="DHL11" s="246"/>
      <c r="DHM11" s="246"/>
      <c r="DHN11" s="246"/>
      <c r="DHO11" s="246"/>
      <c r="DHP11" s="246"/>
      <c r="DHQ11" s="246"/>
      <c r="DHR11" s="246"/>
      <c r="DHS11" s="246"/>
      <c r="DHT11" s="246"/>
      <c r="DHU11" s="246"/>
      <c r="DHV11" s="246"/>
      <c r="DHW11" s="246"/>
      <c r="DHX11" s="246"/>
      <c r="DHY11" s="246"/>
      <c r="DHZ11" s="246"/>
      <c r="DIA11" s="246"/>
      <c r="DIB11" s="246"/>
      <c r="DIC11" s="246"/>
      <c r="DID11" s="246"/>
      <c r="DIE11" s="246"/>
      <c r="DIF11" s="246"/>
      <c r="DIG11" s="246"/>
      <c r="DIH11" s="246"/>
      <c r="DII11" s="246"/>
      <c r="DIJ11" s="246"/>
      <c r="DIK11" s="246"/>
      <c r="DIL11" s="246"/>
      <c r="DIM11" s="246"/>
      <c r="DIN11" s="246"/>
      <c r="DIO11" s="246"/>
      <c r="DIP11" s="246"/>
      <c r="DIQ11" s="246"/>
      <c r="DIR11" s="246"/>
      <c r="DIS11" s="246"/>
      <c r="DIT11" s="246"/>
      <c r="DIU11" s="246"/>
      <c r="DIV11" s="246"/>
      <c r="DIW11" s="246"/>
      <c r="DIX11" s="246"/>
      <c r="DIY11" s="246"/>
      <c r="DIZ11" s="246"/>
      <c r="DJA11" s="246"/>
      <c r="DJB11" s="246"/>
      <c r="DJC11" s="246"/>
      <c r="DJD11" s="246"/>
      <c r="DJE11" s="246"/>
      <c r="DJF11" s="246"/>
      <c r="DJG11" s="246"/>
      <c r="DJH11" s="246"/>
      <c r="DJI11" s="246"/>
      <c r="DJJ11" s="246"/>
      <c r="DJK11" s="246"/>
      <c r="DJL11" s="246"/>
      <c r="DJM11" s="246"/>
      <c r="DJN11" s="246"/>
      <c r="DJO11" s="246"/>
      <c r="DJP11" s="246"/>
      <c r="DJQ11" s="246"/>
      <c r="DJR11" s="246"/>
      <c r="DJS11" s="246"/>
      <c r="DJT11" s="246"/>
      <c r="DJU11" s="246"/>
      <c r="DJV11" s="246"/>
      <c r="DJW11" s="246"/>
      <c r="DJX11" s="246"/>
      <c r="DJY11" s="246"/>
      <c r="DJZ11" s="246"/>
      <c r="DKA11" s="246"/>
      <c r="DKB11" s="246"/>
      <c r="DKC11" s="246"/>
      <c r="DKD11" s="246"/>
      <c r="DKE11" s="246"/>
      <c r="DKF11" s="246"/>
      <c r="DKG11" s="246"/>
      <c r="DKH11" s="246"/>
      <c r="DKI11" s="246"/>
      <c r="DKJ11" s="246"/>
      <c r="DKK11" s="246"/>
      <c r="DKL11" s="246"/>
      <c r="DKM11" s="246"/>
      <c r="DKN11" s="246"/>
      <c r="DKO11" s="246"/>
      <c r="DKP11" s="246"/>
      <c r="DKQ11" s="246"/>
      <c r="DKR11" s="246"/>
      <c r="DKS11" s="246"/>
      <c r="DKT11" s="246"/>
      <c r="DKU11" s="246"/>
      <c r="DKV11" s="246"/>
      <c r="DKW11" s="246"/>
      <c r="DKX11" s="246"/>
      <c r="DKY11" s="246"/>
      <c r="DKZ11" s="246"/>
      <c r="DLA11" s="246"/>
      <c r="DLB11" s="246"/>
      <c r="DLC11" s="246"/>
      <c r="DLD11" s="246"/>
      <c r="DLE11" s="246"/>
      <c r="DLF11" s="246"/>
      <c r="DLG11" s="246"/>
      <c r="DLH11" s="246"/>
      <c r="DLI11" s="246"/>
      <c r="DLJ11" s="246"/>
      <c r="DLK11" s="246"/>
      <c r="DLL11" s="246"/>
      <c r="DLM11" s="246"/>
      <c r="DLN11" s="246"/>
      <c r="DLO11" s="246"/>
      <c r="DLP11" s="246"/>
      <c r="DLQ11" s="246"/>
      <c r="DLR11" s="246"/>
      <c r="DLS11" s="246"/>
      <c r="DLT11" s="246"/>
      <c r="DLU11" s="246"/>
      <c r="DLV11" s="246"/>
      <c r="DLW11" s="246"/>
      <c r="DLX11" s="246"/>
      <c r="DLY11" s="246"/>
      <c r="DLZ11" s="246"/>
      <c r="DMA11" s="246"/>
      <c r="DMB11" s="246"/>
      <c r="DMC11" s="246"/>
      <c r="DMD11" s="246"/>
      <c r="DME11" s="246"/>
      <c r="DMF11" s="246"/>
      <c r="DMG11" s="246"/>
      <c r="DMH11" s="246"/>
      <c r="DMI11" s="246"/>
      <c r="DMJ11" s="246"/>
      <c r="DMK11" s="246"/>
      <c r="DML11" s="246"/>
      <c r="DMM11" s="246"/>
      <c r="DMN11" s="246"/>
      <c r="DMO11" s="246"/>
      <c r="DMP11" s="246"/>
      <c r="DMQ11" s="246"/>
      <c r="DMR11" s="246"/>
      <c r="DMS11" s="246"/>
      <c r="DMT11" s="246"/>
      <c r="DMU11" s="246"/>
      <c r="DMV11" s="246"/>
      <c r="DMW11" s="246"/>
      <c r="DMX11" s="246"/>
      <c r="DMY11" s="246"/>
      <c r="DMZ11" s="246"/>
      <c r="DNA11" s="246"/>
      <c r="DNB11" s="246"/>
      <c r="DNC11" s="246"/>
      <c r="DND11" s="246"/>
      <c r="DNE11" s="246"/>
      <c r="DNF11" s="246"/>
      <c r="DNG11" s="246"/>
      <c r="DNH11" s="246"/>
      <c r="DNI11" s="246"/>
      <c r="DNJ11" s="246"/>
      <c r="DNK11" s="246"/>
      <c r="DNL11" s="246"/>
      <c r="DNM11" s="246"/>
      <c r="DNN11" s="246"/>
      <c r="DNO11" s="246"/>
      <c r="DNP11" s="246"/>
      <c r="DNQ11" s="246"/>
      <c r="DNR11" s="246"/>
      <c r="DNS11" s="246"/>
      <c r="DNT11" s="246"/>
      <c r="DNU11" s="246"/>
      <c r="DNV11" s="246"/>
      <c r="DNW11" s="246"/>
      <c r="DNX11" s="246"/>
      <c r="DNY11" s="246"/>
      <c r="DNZ11" s="246"/>
      <c r="DOA11" s="246"/>
      <c r="DOB11" s="246"/>
      <c r="DOC11" s="246"/>
      <c r="DOD11" s="246"/>
      <c r="DOE11" s="246"/>
      <c r="DOF11" s="246"/>
      <c r="DOG11" s="246"/>
      <c r="DOH11" s="246"/>
      <c r="DOI11" s="246"/>
      <c r="DOJ11" s="246"/>
      <c r="DOK11" s="246"/>
      <c r="DOL11" s="246"/>
      <c r="DOM11" s="246"/>
      <c r="DON11" s="246"/>
      <c r="DOO11" s="246"/>
      <c r="DOP11" s="246"/>
      <c r="DOQ11" s="246"/>
      <c r="DOR11" s="246"/>
      <c r="DOS11" s="246"/>
      <c r="DOT11" s="246"/>
      <c r="DOU11" s="246"/>
      <c r="DOV11" s="246"/>
      <c r="DOW11" s="246"/>
      <c r="DOX11" s="246"/>
      <c r="DOY11" s="246"/>
      <c r="DOZ11" s="246"/>
      <c r="DPA11" s="246"/>
      <c r="DPB11" s="246"/>
      <c r="DPC11" s="246"/>
      <c r="DPD11" s="246"/>
      <c r="DPE11" s="246"/>
      <c r="DPF11" s="246"/>
      <c r="DPG11" s="246"/>
      <c r="DPH11" s="246"/>
      <c r="DPI11" s="246"/>
      <c r="DPJ11" s="246"/>
      <c r="DPK11" s="246"/>
      <c r="DPL11" s="246"/>
      <c r="DPM11" s="246"/>
      <c r="DPN11" s="246"/>
      <c r="DPO11" s="246"/>
      <c r="DPP11" s="246"/>
      <c r="DPQ11" s="246"/>
      <c r="DPR11" s="246"/>
      <c r="DPS11" s="246"/>
      <c r="DPT11" s="246"/>
      <c r="DPU11" s="246"/>
      <c r="DPV11" s="246"/>
      <c r="DPW11" s="246"/>
      <c r="DPX11" s="246"/>
      <c r="DPY11" s="246"/>
      <c r="DPZ11" s="246"/>
      <c r="DQA11" s="246"/>
      <c r="DQB11" s="246"/>
      <c r="DQC11" s="246"/>
      <c r="DQD11" s="246"/>
      <c r="DQE11" s="246"/>
      <c r="DQF11" s="246"/>
      <c r="DQG11" s="246"/>
      <c r="DQH11" s="246"/>
      <c r="DQI11" s="246"/>
      <c r="DQJ11" s="246"/>
      <c r="DQK11" s="246"/>
      <c r="DQL11" s="246"/>
      <c r="DQM11" s="246"/>
      <c r="DQN11" s="246"/>
      <c r="DQO11" s="246"/>
      <c r="DQP11" s="246"/>
      <c r="DQQ11" s="246"/>
      <c r="DQR11" s="246"/>
      <c r="DQS11" s="246"/>
      <c r="DQT11" s="246"/>
      <c r="DQU11" s="246"/>
      <c r="DQV11" s="246"/>
      <c r="DQW11" s="246"/>
      <c r="DQX11" s="246"/>
      <c r="DQY11" s="246"/>
      <c r="DQZ11" s="246"/>
      <c r="DRA11" s="246"/>
      <c r="DRB11" s="246"/>
      <c r="DRC11" s="246"/>
      <c r="DRD11" s="246"/>
      <c r="DRE11" s="246"/>
      <c r="DRF11" s="246"/>
      <c r="DRG11" s="246"/>
      <c r="DRH11" s="246"/>
      <c r="DRI11" s="246"/>
      <c r="DRJ11" s="246"/>
      <c r="DRK11" s="246"/>
      <c r="DRL11" s="246"/>
      <c r="DRM11" s="246"/>
      <c r="DRN11" s="246"/>
      <c r="DRO11" s="246"/>
      <c r="DRP11" s="246"/>
      <c r="DRQ11" s="246"/>
      <c r="DRR11" s="246"/>
      <c r="DRS11" s="246"/>
      <c r="DRT11" s="246"/>
      <c r="DRU11" s="246"/>
      <c r="DRV11" s="246"/>
      <c r="DRW11" s="246"/>
      <c r="DRX11" s="246"/>
      <c r="DRY11" s="246"/>
      <c r="DRZ11" s="246"/>
      <c r="DSA11" s="246"/>
      <c r="DSB11" s="246"/>
      <c r="DSC11" s="246"/>
      <c r="DSD11" s="246"/>
      <c r="DSE11" s="246"/>
      <c r="DSF11" s="246"/>
      <c r="DSG11" s="246"/>
      <c r="DSH11" s="246"/>
      <c r="DSI11" s="246"/>
      <c r="DSJ11" s="246"/>
      <c r="DSK11" s="246"/>
      <c r="DSL11" s="246"/>
      <c r="DSM11" s="246"/>
      <c r="DSN11" s="246"/>
      <c r="DSO11" s="246"/>
      <c r="DSP11" s="246"/>
      <c r="DSQ11" s="246"/>
      <c r="DSR11" s="246"/>
      <c r="DSS11" s="246"/>
      <c r="DST11" s="246"/>
      <c r="DSU11" s="246"/>
      <c r="DSV11" s="246"/>
      <c r="DSW11" s="246"/>
      <c r="DSX11" s="246"/>
      <c r="DSY11" s="246"/>
      <c r="DSZ11" s="246"/>
      <c r="DTA11" s="246"/>
      <c r="DTB11" s="246"/>
      <c r="DTC11" s="246"/>
      <c r="DTD11" s="246"/>
      <c r="DTE11" s="246"/>
      <c r="DTF11" s="246"/>
      <c r="DTG11" s="246"/>
      <c r="DTH11" s="246"/>
      <c r="DTI11" s="246"/>
      <c r="DTJ11" s="246"/>
      <c r="DTK11" s="246"/>
      <c r="DTL11" s="246"/>
      <c r="DTM11" s="246"/>
      <c r="DTN11" s="246"/>
      <c r="DTO11" s="246"/>
      <c r="DTP11" s="246"/>
      <c r="DTQ11" s="246"/>
      <c r="DTR11" s="246"/>
      <c r="DTS11" s="246"/>
      <c r="DTT11" s="246"/>
      <c r="DTU11" s="246"/>
      <c r="DTV11" s="246"/>
      <c r="DTW11" s="246"/>
      <c r="DTX11" s="246"/>
      <c r="DTY11" s="246"/>
      <c r="DTZ11" s="246"/>
      <c r="DUA11" s="246"/>
      <c r="DUB11" s="246"/>
      <c r="DUC11" s="246"/>
      <c r="DUD11" s="246"/>
      <c r="DUE11" s="246"/>
      <c r="DUF11" s="246"/>
      <c r="DUG11" s="246"/>
      <c r="DUH11" s="246"/>
      <c r="DUI11" s="246"/>
      <c r="DUJ11" s="246"/>
      <c r="DUK11" s="246"/>
      <c r="DUL11" s="246"/>
      <c r="DUM11" s="246"/>
      <c r="DUN11" s="246"/>
      <c r="DUO11" s="246"/>
      <c r="DUP11" s="246"/>
      <c r="DUQ11" s="246"/>
      <c r="DUR11" s="246"/>
      <c r="DUS11" s="246"/>
      <c r="DUT11" s="246"/>
      <c r="DUU11" s="246"/>
      <c r="DUV11" s="246"/>
      <c r="DUW11" s="246"/>
      <c r="DUX11" s="246"/>
      <c r="DUY11" s="246"/>
      <c r="DUZ11" s="246"/>
      <c r="DVA11" s="246"/>
      <c r="DVB11" s="246"/>
      <c r="DVC11" s="246"/>
      <c r="DVD11" s="246"/>
      <c r="DVE11" s="246"/>
      <c r="DVF11" s="246"/>
      <c r="DVG11" s="246"/>
      <c r="DVH11" s="246"/>
      <c r="DVI11" s="246"/>
      <c r="DVJ11" s="246"/>
      <c r="DVK11" s="246"/>
      <c r="DVL11" s="246"/>
      <c r="DVM11" s="246"/>
      <c r="DVN11" s="246"/>
      <c r="DVO11" s="246"/>
      <c r="DVP11" s="246"/>
      <c r="DVQ11" s="246"/>
      <c r="DVR11" s="246"/>
      <c r="DVS11" s="246"/>
      <c r="DVT11" s="246"/>
      <c r="DVU11" s="246"/>
      <c r="DVV11" s="246"/>
      <c r="DVW11" s="246"/>
      <c r="DVX11" s="246"/>
      <c r="DVY11" s="246"/>
      <c r="DVZ11" s="246"/>
      <c r="DWA11" s="246"/>
      <c r="DWB11" s="246"/>
      <c r="DWC11" s="246"/>
      <c r="DWD11" s="246"/>
      <c r="DWE11" s="246"/>
      <c r="DWF11" s="246"/>
      <c r="DWG11" s="246"/>
      <c r="DWH11" s="246"/>
      <c r="DWI11" s="246"/>
      <c r="DWJ11" s="246"/>
      <c r="DWK11" s="246"/>
      <c r="DWL11" s="246"/>
      <c r="DWM11" s="246"/>
      <c r="DWN11" s="246"/>
      <c r="DWO11" s="246"/>
      <c r="DWP11" s="246"/>
      <c r="DWQ11" s="246"/>
      <c r="DWR11" s="246"/>
      <c r="DWS11" s="246"/>
      <c r="DWT11" s="246"/>
      <c r="DWU11" s="246"/>
      <c r="DWV11" s="246"/>
      <c r="DWW11" s="246"/>
      <c r="DWX11" s="246"/>
      <c r="DWY11" s="246"/>
      <c r="DWZ11" s="246"/>
      <c r="DXA11" s="246"/>
      <c r="DXB11" s="246"/>
      <c r="DXC11" s="246"/>
      <c r="DXD11" s="246"/>
      <c r="DXE11" s="246"/>
      <c r="DXF11" s="246"/>
      <c r="DXG11" s="246"/>
      <c r="DXH11" s="246"/>
      <c r="DXI11" s="246"/>
      <c r="DXJ11" s="246"/>
      <c r="DXK11" s="246"/>
      <c r="DXL11" s="246"/>
      <c r="DXM11" s="246"/>
      <c r="DXN11" s="246"/>
      <c r="DXO11" s="246"/>
      <c r="DXP11" s="246"/>
      <c r="DXQ11" s="246"/>
      <c r="DXR11" s="246"/>
      <c r="DXS11" s="246"/>
      <c r="DXT11" s="246"/>
      <c r="DXU11" s="246"/>
      <c r="DXV11" s="246"/>
      <c r="DXW11" s="246"/>
      <c r="DXX11" s="246"/>
      <c r="DXY11" s="246"/>
      <c r="DXZ11" s="246"/>
      <c r="DYA11" s="246"/>
      <c r="DYB11" s="246"/>
      <c r="DYC11" s="246"/>
      <c r="DYD11" s="246"/>
      <c r="DYE11" s="246"/>
      <c r="DYF11" s="246"/>
      <c r="DYG11" s="246"/>
      <c r="DYH11" s="246"/>
      <c r="DYI11" s="246"/>
      <c r="DYJ11" s="246"/>
      <c r="DYK11" s="246"/>
      <c r="DYL11" s="246"/>
      <c r="DYM11" s="246"/>
      <c r="DYN11" s="246"/>
      <c r="DYO11" s="246"/>
      <c r="DYP11" s="246"/>
      <c r="DYQ11" s="246"/>
      <c r="DYR11" s="246"/>
      <c r="DYS11" s="246"/>
      <c r="DYT11" s="246"/>
      <c r="DYU11" s="246"/>
      <c r="DYV11" s="246"/>
      <c r="DYW11" s="246"/>
      <c r="DYX11" s="246"/>
      <c r="DYY11" s="246"/>
      <c r="DYZ11" s="246"/>
      <c r="DZA11" s="246"/>
      <c r="DZB11" s="246"/>
      <c r="DZC11" s="246"/>
      <c r="DZD11" s="246"/>
      <c r="DZE11" s="246"/>
      <c r="DZF11" s="246"/>
      <c r="DZG11" s="246"/>
      <c r="DZH11" s="246"/>
      <c r="DZI11" s="246"/>
      <c r="DZJ11" s="246"/>
      <c r="DZK11" s="246"/>
      <c r="DZL11" s="246"/>
      <c r="DZM11" s="246"/>
      <c r="DZN11" s="246"/>
      <c r="DZO11" s="246"/>
      <c r="DZP11" s="246"/>
      <c r="DZQ11" s="246"/>
      <c r="DZR11" s="246"/>
      <c r="DZS11" s="246"/>
      <c r="DZT11" s="246"/>
      <c r="DZU11" s="246"/>
      <c r="DZV11" s="246"/>
      <c r="DZW11" s="246"/>
      <c r="DZX11" s="246"/>
      <c r="DZY11" s="246"/>
      <c r="DZZ11" s="246"/>
      <c r="EAA11" s="246"/>
      <c r="EAB11" s="246"/>
      <c r="EAC11" s="246"/>
      <c r="EAD11" s="246"/>
      <c r="EAE11" s="246"/>
      <c r="EAF11" s="246"/>
      <c r="EAG11" s="246"/>
      <c r="EAH11" s="246"/>
      <c r="EAI11" s="246"/>
      <c r="EAJ11" s="246"/>
      <c r="EAK11" s="246"/>
      <c r="EAL11" s="246"/>
      <c r="EAM11" s="246"/>
      <c r="EAN11" s="246"/>
      <c r="EAO11" s="246"/>
      <c r="EAP11" s="246"/>
      <c r="EAQ11" s="246"/>
      <c r="EAR11" s="246"/>
      <c r="EAS11" s="246"/>
      <c r="EAT11" s="246"/>
      <c r="EAU11" s="246"/>
      <c r="EAV11" s="246"/>
      <c r="EAW11" s="246"/>
      <c r="EAX11" s="246"/>
      <c r="EAY11" s="246"/>
      <c r="EAZ11" s="246"/>
      <c r="EBA11" s="246"/>
      <c r="EBB11" s="246"/>
      <c r="EBC11" s="246"/>
      <c r="EBD11" s="246"/>
      <c r="EBE11" s="246"/>
      <c r="EBF11" s="246"/>
      <c r="EBG11" s="246"/>
      <c r="EBH11" s="246"/>
      <c r="EBI11" s="246"/>
      <c r="EBJ11" s="246"/>
      <c r="EBK11" s="246"/>
      <c r="EBL11" s="246"/>
      <c r="EBM11" s="246"/>
      <c r="EBN11" s="246"/>
      <c r="EBO11" s="246"/>
      <c r="EBP11" s="246"/>
      <c r="EBQ11" s="246"/>
      <c r="EBR11" s="246"/>
      <c r="EBS11" s="246"/>
      <c r="EBT11" s="246"/>
      <c r="EBU11" s="246"/>
      <c r="EBV11" s="246"/>
      <c r="EBW11" s="246"/>
      <c r="EBX11" s="246"/>
      <c r="EBY11" s="246"/>
      <c r="EBZ11" s="246"/>
      <c r="ECA11" s="246"/>
      <c r="ECB11" s="246"/>
      <c r="ECC11" s="246"/>
      <c r="ECD11" s="246"/>
      <c r="ECE11" s="246"/>
      <c r="ECF11" s="246"/>
      <c r="ECG11" s="246"/>
      <c r="ECH11" s="246"/>
      <c r="ECI11" s="246"/>
      <c r="ECJ11" s="246"/>
      <c r="ECK11" s="246"/>
      <c r="ECL11" s="246"/>
      <c r="ECM11" s="246"/>
      <c r="ECN11" s="246"/>
      <c r="ECO11" s="246"/>
      <c r="ECP11" s="246"/>
      <c r="ECQ11" s="246"/>
      <c r="ECR11" s="246"/>
      <c r="ECS11" s="246"/>
      <c r="ECT11" s="246"/>
      <c r="ECU11" s="246"/>
      <c r="ECV11" s="246"/>
      <c r="ECW11" s="246"/>
      <c r="ECX11" s="246"/>
      <c r="ECY11" s="246"/>
      <c r="ECZ11" s="246"/>
      <c r="EDA11" s="246"/>
      <c r="EDB11" s="246"/>
      <c r="EDC11" s="246"/>
      <c r="EDD11" s="246"/>
      <c r="EDE11" s="246"/>
      <c r="EDF11" s="246"/>
      <c r="EDG11" s="246"/>
      <c r="EDH11" s="246"/>
      <c r="EDI11" s="246"/>
      <c r="EDJ11" s="246"/>
      <c r="EDK11" s="246"/>
      <c r="EDL11" s="246"/>
      <c r="EDM11" s="246"/>
      <c r="EDN11" s="246"/>
      <c r="EDO11" s="246"/>
      <c r="EDP11" s="246"/>
      <c r="EDQ11" s="246"/>
      <c r="EDR11" s="246"/>
      <c r="EDS11" s="246"/>
      <c r="EDT11" s="246"/>
      <c r="EDU11" s="246"/>
      <c r="EDV11" s="246"/>
      <c r="EDW11" s="246"/>
      <c r="EDX11" s="246"/>
      <c r="EDY11" s="246"/>
      <c r="EDZ11" s="246"/>
      <c r="EEA11" s="246"/>
      <c r="EEB11" s="246"/>
      <c r="EEC11" s="246"/>
      <c r="EED11" s="246"/>
      <c r="EEE11" s="246"/>
      <c r="EEF11" s="246"/>
      <c r="EEG11" s="246"/>
      <c r="EEH11" s="246"/>
      <c r="EEI11" s="246"/>
      <c r="EEJ11" s="246"/>
      <c r="EEK11" s="246"/>
      <c r="EEL11" s="246"/>
      <c r="EEM11" s="246"/>
      <c r="EEN11" s="246"/>
      <c r="EEO11" s="246"/>
      <c r="EEP11" s="246"/>
      <c r="EEQ11" s="246"/>
      <c r="EER11" s="246"/>
      <c r="EES11" s="246"/>
      <c r="EET11" s="246"/>
      <c r="EEU11" s="246"/>
      <c r="EEV11" s="246"/>
      <c r="EEW11" s="246"/>
      <c r="EEX11" s="246"/>
      <c r="EEY11" s="246"/>
      <c r="EEZ11" s="246"/>
      <c r="EFA11" s="246"/>
      <c r="EFB11" s="246"/>
      <c r="EFC11" s="246"/>
      <c r="EFD11" s="246"/>
      <c r="EFE11" s="246"/>
      <c r="EFF11" s="246"/>
      <c r="EFG11" s="246"/>
      <c r="EFH11" s="246"/>
      <c r="EFI11" s="246"/>
      <c r="EFJ11" s="246"/>
      <c r="EFK11" s="246"/>
      <c r="EFL11" s="246"/>
      <c r="EFM11" s="246"/>
      <c r="EFN11" s="246"/>
      <c r="EFO11" s="246"/>
      <c r="EFP11" s="246"/>
      <c r="EFQ11" s="246"/>
      <c r="EFR11" s="246"/>
      <c r="EFS11" s="246"/>
      <c r="EFT11" s="246"/>
      <c r="EFU11" s="246"/>
      <c r="EFV11" s="246"/>
      <c r="EFW11" s="246"/>
      <c r="EFX11" s="246"/>
      <c r="EFY11" s="246"/>
      <c r="EFZ11" s="246"/>
      <c r="EGA11" s="246"/>
      <c r="EGB11" s="246"/>
      <c r="EGC11" s="246"/>
      <c r="EGD11" s="246"/>
      <c r="EGE11" s="246"/>
      <c r="EGF11" s="246"/>
      <c r="EGG11" s="246"/>
      <c r="EGH11" s="246"/>
      <c r="EGI11" s="246"/>
      <c r="EGJ11" s="246"/>
      <c r="EGK11" s="246"/>
      <c r="EGL11" s="246"/>
      <c r="EGM11" s="246"/>
      <c r="EGN11" s="246"/>
      <c r="EGO11" s="246"/>
      <c r="EGP11" s="246"/>
      <c r="EGQ11" s="246"/>
      <c r="EGR11" s="246"/>
      <c r="EGS11" s="246"/>
      <c r="EGT11" s="246"/>
      <c r="EGU11" s="246"/>
      <c r="EGV11" s="246"/>
      <c r="EGW11" s="246"/>
      <c r="EGX11" s="246"/>
      <c r="EGY11" s="246"/>
      <c r="EGZ11" s="246"/>
      <c r="EHA11" s="246"/>
      <c r="EHB11" s="246"/>
      <c r="EHC11" s="246"/>
      <c r="EHD11" s="246"/>
      <c r="EHE11" s="246"/>
      <c r="EHF11" s="246"/>
      <c r="EHG11" s="246"/>
      <c r="EHH11" s="246"/>
      <c r="EHI11" s="246"/>
      <c r="EHJ11" s="246"/>
      <c r="EHK11" s="246"/>
      <c r="EHL11" s="246"/>
      <c r="EHM11" s="246"/>
      <c r="EHN11" s="246"/>
      <c r="EHO11" s="246"/>
      <c r="EHP11" s="246"/>
      <c r="EHQ11" s="246"/>
      <c r="EHR11" s="246"/>
      <c r="EHS11" s="246"/>
      <c r="EHT11" s="246"/>
      <c r="EHU11" s="246"/>
      <c r="EHV11" s="246"/>
      <c r="EHW11" s="246"/>
      <c r="EHX11" s="246"/>
      <c r="EHY11" s="246"/>
      <c r="EHZ11" s="246"/>
      <c r="EIA11" s="246"/>
      <c r="EIB11" s="246"/>
      <c r="EIC11" s="246"/>
      <c r="EID11" s="246"/>
      <c r="EIE11" s="246"/>
      <c r="EIF11" s="246"/>
      <c r="EIG11" s="246"/>
      <c r="EIH11" s="246"/>
      <c r="EII11" s="246"/>
      <c r="EIJ11" s="246"/>
      <c r="EIK11" s="246"/>
      <c r="EIL11" s="246"/>
      <c r="EIM11" s="246"/>
      <c r="EIN11" s="246"/>
      <c r="EIO11" s="246"/>
      <c r="EIP11" s="246"/>
      <c r="EIQ11" s="246"/>
      <c r="EIR11" s="246"/>
      <c r="EIS11" s="246"/>
      <c r="EIT11" s="246"/>
      <c r="EIU11" s="246"/>
      <c r="EIV11" s="246"/>
      <c r="EIW11" s="246"/>
      <c r="EIX11" s="246"/>
      <c r="EIY11" s="246"/>
      <c r="EIZ11" s="246"/>
      <c r="EJA11" s="246"/>
      <c r="EJB11" s="246"/>
      <c r="EJC11" s="246"/>
      <c r="EJD11" s="246"/>
      <c r="EJE11" s="246"/>
      <c r="EJF11" s="246"/>
      <c r="EJG11" s="246"/>
      <c r="EJH11" s="246"/>
      <c r="EJI11" s="246"/>
      <c r="EJJ11" s="246"/>
      <c r="EJK11" s="246"/>
      <c r="EJL11" s="246"/>
      <c r="EJM11" s="246"/>
      <c r="EJN11" s="246"/>
      <c r="EJO11" s="246"/>
      <c r="EJP11" s="246"/>
      <c r="EJQ11" s="246"/>
      <c r="EJR11" s="246"/>
      <c r="EJS11" s="246"/>
      <c r="EJT11" s="246"/>
      <c r="EJU11" s="246"/>
      <c r="EJV11" s="246"/>
      <c r="EJW11" s="246"/>
      <c r="EJX11" s="246"/>
      <c r="EJY11" s="246"/>
      <c r="EJZ11" s="246"/>
      <c r="EKA11" s="246"/>
      <c r="EKB11" s="246"/>
      <c r="EKC11" s="246"/>
      <c r="EKD11" s="246"/>
      <c r="EKE11" s="246"/>
      <c r="EKF11" s="246"/>
      <c r="EKG11" s="246"/>
      <c r="EKH11" s="246"/>
      <c r="EKI11" s="246"/>
      <c r="EKJ11" s="246"/>
      <c r="EKK11" s="246"/>
      <c r="EKL11" s="246"/>
      <c r="EKM11" s="246"/>
      <c r="EKN11" s="246"/>
      <c r="EKO11" s="246"/>
      <c r="EKP11" s="246"/>
      <c r="EKQ11" s="246"/>
      <c r="EKR11" s="246"/>
      <c r="EKS11" s="246"/>
      <c r="EKT11" s="246"/>
      <c r="EKU11" s="246"/>
      <c r="EKV11" s="246"/>
      <c r="EKW11" s="246"/>
      <c r="EKX11" s="246"/>
      <c r="EKY11" s="246"/>
      <c r="EKZ11" s="246"/>
      <c r="ELA11" s="246"/>
      <c r="ELB11" s="246"/>
      <c r="ELC11" s="246"/>
      <c r="ELD11" s="246"/>
      <c r="ELE11" s="246"/>
      <c r="ELF11" s="246"/>
      <c r="ELG11" s="246"/>
      <c r="ELH11" s="246"/>
      <c r="ELI11" s="246"/>
      <c r="ELJ11" s="246"/>
      <c r="ELK11" s="246"/>
      <c r="ELL11" s="246"/>
      <c r="ELM11" s="246"/>
      <c r="ELN11" s="246"/>
      <c r="ELO11" s="246"/>
      <c r="ELP11" s="246"/>
      <c r="ELQ11" s="246"/>
      <c r="ELR11" s="246"/>
      <c r="ELS11" s="246"/>
      <c r="ELT11" s="246"/>
      <c r="ELU11" s="246"/>
      <c r="ELV11" s="246"/>
      <c r="ELW11" s="246"/>
      <c r="ELX11" s="246"/>
      <c r="ELY11" s="246"/>
      <c r="ELZ11" s="246"/>
      <c r="EMA11" s="246"/>
      <c r="EMB11" s="246"/>
      <c r="EMC11" s="246"/>
      <c r="EMD11" s="246"/>
      <c r="EME11" s="246"/>
      <c r="EMF11" s="246"/>
      <c r="EMG11" s="246"/>
      <c r="EMH11" s="246"/>
      <c r="EMI11" s="246"/>
      <c r="EMJ11" s="246"/>
      <c r="EMK11" s="246"/>
      <c r="EML11" s="246"/>
      <c r="EMM11" s="246"/>
      <c r="EMN11" s="246"/>
      <c r="EMO11" s="246"/>
      <c r="EMP11" s="246"/>
      <c r="EMQ11" s="246"/>
      <c r="EMR11" s="246"/>
      <c r="EMS11" s="246"/>
      <c r="EMT11" s="246"/>
      <c r="EMU11" s="246"/>
      <c r="EMV11" s="246"/>
      <c r="EMW11" s="246"/>
      <c r="EMX11" s="246"/>
      <c r="EMY11" s="246"/>
      <c r="EMZ11" s="246"/>
      <c r="ENA11" s="246"/>
      <c r="ENB11" s="246"/>
      <c r="ENC11" s="246"/>
      <c r="END11" s="246"/>
      <c r="ENE11" s="246"/>
      <c r="ENF11" s="246"/>
      <c r="ENG11" s="246"/>
      <c r="ENH11" s="246"/>
      <c r="ENI11" s="246"/>
      <c r="ENJ11" s="246"/>
      <c r="ENK11" s="246"/>
      <c r="ENL11" s="246"/>
      <c r="ENM11" s="246"/>
      <c r="ENN11" s="246"/>
      <c r="ENO11" s="246"/>
      <c r="ENP11" s="246"/>
      <c r="ENQ11" s="246"/>
      <c r="ENR11" s="246"/>
      <c r="ENS11" s="246"/>
      <c r="ENT11" s="246"/>
      <c r="ENU11" s="246"/>
      <c r="ENV11" s="246"/>
      <c r="ENW11" s="246"/>
      <c r="ENX11" s="246"/>
      <c r="ENY11" s="246"/>
      <c r="ENZ11" s="246"/>
      <c r="EOA11" s="246"/>
      <c r="EOB11" s="246"/>
      <c r="EOC11" s="246"/>
      <c r="EOD11" s="246"/>
      <c r="EOE11" s="246"/>
      <c r="EOF11" s="246"/>
      <c r="EOG11" s="246"/>
      <c r="EOH11" s="246"/>
      <c r="EOI11" s="246"/>
      <c r="EOJ11" s="246"/>
      <c r="EOK11" s="246"/>
      <c r="EOL11" s="246"/>
      <c r="EOM11" s="246"/>
      <c r="EON11" s="246"/>
      <c r="EOO11" s="246"/>
      <c r="EOP11" s="246"/>
      <c r="EOQ11" s="246"/>
      <c r="EOR11" s="246"/>
      <c r="EOS11" s="246"/>
      <c r="EOT11" s="246"/>
      <c r="EOU11" s="246"/>
      <c r="EOV11" s="246"/>
      <c r="EOW11" s="246"/>
      <c r="EOX11" s="246"/>
      <c r="EOY11" s="246"/>
      <c r="EOZ11" s="246"/>
      <c r="EPA11" s="246"/>
      <c r="EPB11" s="246"/>
      <c r="EPC11" s="246"/>
      <c r="EPD11" s="246"/>
      <c r="EPE11" s="246"/>
      <c r="EPF11" s="246"/>
      <c r="EPG11" s="246"/>
      <c r="EPH11" s="246"/>
      <c r="EPI11" s="246"/>
      <c r="EPJ11" s="246"/>
      <c r="EPK11" s="246"/>
      <c r="EPL11" s="246"/>
      <c r="EPM11" s="246"/>
      <c r="EPN11" s="246"/>
      <c r="EPO11" s="246"/>
      <c r="EPP11" s="246"/>
      <c r="EPQ11" s="246"/>
      <c r="EPR11" s="246"/>
      <c r="EPS11" s="246"/>
      <c r="EPT11" s="246"/>
      <c r="EPU11" s="246"/>
      <c r="EPV11" s="246"/>
      <c r="EPW11" s="246"/>
      <c r="EPX11" s="246"/>
      <c r="EPY11" s="246"/>
      <c r="EPZ11" s="246"/>
      <c r="EQA11" s="246"/>
      <c r="EQB11" s="246"/>
      <c r="EQC11" s="246"/>
      <c r="EQD11" s="246"/>
      <c r="EQE11" s="246"/>
      <c r="EQF11" s="246"/>
      <c r="EQG11" s="246"/>
      <c r="EQH11" s="246"/>
      <c r="EQI11" s="246"/>
      <c r="EQJ11" s="246"/>
      <c r="EQK11" s="246"/>
      <c r="EQL11" s="246"/>
      <c r="EQM11" s="246"/>
      <c r="EQN11" s="246"/>
      <c r="EQO11" s="246"/>
      <c r="EQP11" s="246"/>
      <c r="EQQ11" s="246"/>
      <c r="EQR11" s="246"/>
      <c r="EQS11" s="246"/>
      <c r="EQT11" s="246"/>
      <c r="EQU11" s="246"/>
      <c r="EQV11" s="246"/>
      <c r="EQW11" s="246"/>
      <c r="EQX11" s="246"/>
      <c r="EQY11" s="246"/>
      <c r="EQZ11" s="246"/>
      <c r="ERA11" s="246"/>
      <c r="ERB11" s="246"/>
      <c r="ERC11" s="246"/>
      <c r="ERD11" s="246"/>
      <c r="ERE11" s="246"/>
      <c r="ERF11" s="246"/>
      <c r="ERG11" s="246"/>
      <c r="ERH11" s="246"/>
      <c r="ERI11" s="246"/>
      <c r="ERJ11" s="246"/>
      <c r="ERK11" s="246"/>
      <c r="ERL11" s="246"/>
      <c r="ERM11" s="246"/>
      <c r="ERN11" s="246"/>
      <c r="ERO11" s="246"/>
      <c r="ERP11" s="246"/>
      <c r="ERQ11" s="246"/>
      <c r="ERR11" s="246"/>
      <c r="ERS11" s="246"/>
      <c r="ERT11" s="246"/>
      <c r="ERU11" s="246"/>
      <c r="ERV11" s="246"/>
      <c r="ERW11" s="246"/>
      <c r="ERX11" s="246"/>
      <c r="ERY11" s="246"/>
      <c r="ERZ11" s="246"/>
      <c r="ESA11" s="246"/>
      <c r="ESB11" s="246"/>
      <c r="ESC11" s="246"/>
      <c r="ESD11" s="246"/>
      <c r="ESE11" s="246"/>
      <c r="ESF11" s="246"/>
      <c r="ESG11" s="246"/>
      <c r="ESH11" s="246"/>
      <c r="ESI11" s="246"/>
      <c r="ESJ11" s="246"/>
      <c r="ESK11" s="246"/>
      <c r="ESL11" s="246"/>
      <c r="ESM11" s="246"/>
      <c r="ESN11" s="246"/>
      <c r="ESO11" s="246"/>
      <c r="ESP11" s="246"/>
      <c r="ESQ11" s="246"/>
      <c r="ESR11" s="246"/>
      <c r="ESS11" s="246"/>
      <c r="EST11" s="246"/>
      <c r="ESU11" s="246"/>
      <c r="ESV11" s="246"/>
      <c r="ESW11" s="246"/>
      <c r="ESX11" s="246"/>
      <c r="ESY11" s="246"/>
      <c r="ESZ11" s="246"/>
      <c r="ETA11" s="246"/>
      <c r="ETB11" s="246"/>
      <c r="ETC11" s="246"/>
      <c r="ETD11" s="246"/>
      <c r="ETE11" s="246"/>
      <c r="ETF11" s="246"/>
      <c r="ETG11" s="246"/>
      <c r="ETH11" s="246"/>
      <c r="ETI11" s="246"/>
      <c r="ETJ11" s="246"/>
      <c r="ETK11" s="246"/>
      <c r="ETL11" s="246"/>
      <c r="ETM11" s="246"/>
      <c r="ETN11" s="246"/>
      <c r="ETO11" s="246"/>
      <c r="ETP11" s="246"/>
      <c r="ETQ11" s="246"/>
      <c r="ETR11" s="246"/>
      <c r="ETS11" s="246"/>
      <c r="ETT11" s="246"/>
      <c r="ETU11" s="246"/>
      <c r="ETV11" s="246"/>
      <c r="ETW11" s="246"/>
      <c r="ETX11" s="246"/>
      <c r="ETY11" s="246"/>
      <c r="ETZ11" s="246"/>
      <c r="EUA11" s="246"/>
      <c r="EUB11" s="246"/>
      <c r="EUC11" s="246"/>
      <c r="EUD11" s="246"/>
      <c r="EUE11" s="246"/>
      <c r="EUF11" s="246"/>
      <c r="EUG11" s="246"/>
      <c r="EUH11" s="246"/>
      <c r="EUI11" s="246"/>
      <c r="EUJ11" s="246"/>
      <c r="EUK11" s="246"/>
      <c r="EUL11" s="246"/>
      <c r="EUM11" s="246"/>
      <c r="EUN11" s="246"/>
      <c r="EUO11" s="246"/>
      <c r="EUP11" s="246"/>
      <c r="EUQ11" s="246"/>
      <c r="EUR11" s="246"/>
      <c r="EUS11" s="246"/>
      <c r="EUT11" s="246"/>
      <c r="EUU11" s="246"/>
      <c r="EUV11" s="246"/>
      <c r="EUW11" s="246"/>
      <c r="EUX11" s="246"/>
      <c r="EUY11" s="246"/>
      <c r="EUZ11" s="246"/>
      <c r="EVA11" s="246"/>
      <c r="EVB11" s="246"/>
      <c r="EVC11" s="246"/>
      <c r="EVD11" s="246"/>
      <c r="EVE11" s="246"/>
      <c r="EVF11" s="246"/>
      <c r="EVG11" s="246"/>
      <c r="EVH11" s="246"/>
      <c r="EVI11" s="246"/>
      <c r="EVJ11" s="246"/>
      <c r="EVK11" s="246"/>
      <c r="EVL11" s="246"/>
      <c r="EVM11" s="246"/>
      <c r="EVN11" s="246"/>
      <c r="EVO11" s="246"/>
      <c r="EVP11" s="246"/>
      <c r="EVQ11" s="246"/>
      <c r="EVR11" s="246"/>
      <c r="EVS11" s="246"/>
      <c r="EVT11" s="246"/>
      <c r="EVU11" s="246"/>
      <c r="EVV11" s="246"/>
      <c r="EVW11" s="246"/>
      <c r="EVX11" s="246"/>
      <c r="EVY11" s="246"/>
      <c r="EVZ11" s="246"/>
      <c r="EWA11" s="246"/>
      <c r="EWB11" s="246"/>
      <c r="EWC11" s="246"/>
      <c r="EWD11" s="246"/>
      <c r="EWE11" s="246"/>
      <c r="EWF11" s="246"/>
      <c r="EWG11" s="246"/>
      <c r="EWH11" s="246"/>
      <c r="EWI11" s="246"/>
      <c r="EWJ11" s="246"/>
      <c r="EWK11" s="246"/>
      <c r="EWL11" s="246"/>
      <c r="EWM11" s="246"/>
      <c r="EWN11" s="246"/>
      <c r="EWO11" s="246"/>
      <c r="EWP11" s="246"/>
      <c r="EWQ11" s="246"/>
      <c r="EWR11" s="246"/>
      <c r="EWS11" s="246"/>
      <c r="EWT11" s="246"/>
      <c r="EWU11" s="246"/>
      <c r="EWV11" s="246"/>
      <c r="EWW11" s="246"/>
      <c r="EWX11" s="246"/>
      <c r="EWY11" s="246"/>
      <c r="EWZ11" s="246"/>
      <c r="EXA11" s="246"/>
      <c r="EXB11" s="246"/>
      <c r="EXC11" s="246"/>
      <c r="EXD11" s="246"/>
      <c r="EXE11" s="246"/>
      <c r="EXF11" s="246"/>
      <c r="EXG11" s="246"/>
      <c r="EXH11" s="246"/>
      <c r="EXI11" s="246"/>
      <c r="EXJ11" s="246"/>
      <c r="EXK11" s="246"/>
      <c r="EXL11" s="246"/>
      <c r="EXM11" s="246"/>
      <c r="EXN11" s="246"/>
      <c r="EXO11" s="246"/>
      <c r="EXP11" s="246"/>
      <c r="EXQ11" s="246"/>
      <c r="EXR11" s="246"/>
      <c r="EXS11" s="246"/>
      <c r="EXT11" s="246"/>
      <c r="EXU11" s="246"/>
      <c r="EXV11" s="246"/>
      <c r="EXW11" s="246"/>
      <c r="EXX11" s="246"/>
      <c r="EXY11" s="246"/>
      <c r="EXZ11" s="246"/>
      <c r="EYA11" s="246"/>
      <c r="EYB11" s="246"/>
      <c r="EYC11" s="246"/>
      <c r="EYD11" s="246"/>
      <c r="EYE11" s="246"/>
      <c r="EYF11" s="246"/>
      <c r="EYG11" s="246"/>
      <c r="EYH11" s="246"/>
      <c r="EYI11" s="246"/>
      <c r="EYJ11" s="246"/>
      <c r="EYK11" s="246"/>
      <c r="EYL11" s="246"/>
      <c r="EYM11" s="246"/>
      <c r="EYN11" s="246"/>
      <c r="EYO11" s="246"/>
      <c r="EYP11" s="246"/>
      <c r="EYQ11" s="246"/>
      <c r="EYR11" s="246"/>
      <c r="EYS11" s="246"/>
      <c r="EYT11" s="246"/>
      <c r="EYU11" s="246"/>
      <c r="EYV11" s="246"/>
      <c r="EYW11" s="246"/>
      <c r="EYX11" s="246"/>
      <c r="EYY11" s="246"/>
      <c r="EYZ11" s="246"/>
      <c r="EZA11" s="246"/>
      <c r="EZB11" s="246"/>
      <c r="EZC11" s="246"/>
      <c r="EZD11" s="246"/>
      <c r="EZE11" s="246"/>
      <c r="EZF11" s="246"/>
      <c r="EZG11" s="246"/>
      <c r="EZH11" s="246"/>
      <c r="EZI11" s="246"/>
      <c r="EZJ11" s="246"/>
      <c r="EZK11" s="246"/>
      <c r="EZL11" s="246"/>
      <c r="EZM11" s="246"/>
      <c r="EZN11" s="246"/>
      <c r="EZO11" s="246"/>
      <c r="EZP11" s="246"/>
      <c r="EZQ11" s="246"/>
      <c r="EZR11" s="246"/>
      <c r="EZS11" s="246"/>
      <c r="EZT11" s="246"/>
      <c r="EZU11" s="246"/>
      <c r="EZV11" s="246"/>
      <c r="EZW11" s="246"/>
      <c r="EZX11" s="246"/>
      <c r="EZY11" s="246"/>
      <c r="EZZ11" s="246"/>
      <c r="FAA11" s="246"/>
      <c r="FAB11" s="246"/>
      <c r="FAC11" s="246"/>
      <c r="FAD11" s="246"/>
      <c r="FAE11" s="246"/>
      <c r="FAF11" s="246"/>
      <c r="FAG11" s="246"/>
      <c r="FAH11" s="246"/>
      <c r="FAI11" s="246"/>
      <c r="FAJ11" s="246"/>
      <c r="FAK11" s="246"/>
      <c r="FAL11" s="246"/>
      <c r="FAM11" s="246"/>
      <c r="FAN11" s="246"/>
      <c r="FAO11" s="246"/>
      <c r="FAP11" s="246"/>
      <c r="FAQ11" s="246"/>
      <c r="FAR11" s="246"/>
      <c r="FAS11" s="246"/>
      <c r="FAT11" s="246"/>
      <c r="FAU11" s="246"/>
      <c r="FAV11" s="246"/>
      <c r="FAW11" s="246"/>
      <c r="FAX11" s="246"/>
      <c r="FAY11" s="246"/>
      <c r="FAZ11" s="246"/>
      <c r="FBA11" s="246"/>
      <c r="FBB11" s="246"/>
      <c r="FBC11" s="246"/>
      <c r="FBD11" s="246"/>
      <c r="FBE11" s="246"/>
      <c r="FBF11" s="246"/>
      <c r="FBG11" s="246"/>
      <c r="FBH11" s="246"/>
      <c r="FBI11" s="246"/>
      <c r="FBJ11" s="246"/>
      <c r="FBK11" s="246"/>
      <c r="FBL11" s="246"/>
      <c r="FBM11" s="246"/>
      <c r="FBN11" s="246"/>
      <c r="FBO11" s="246"/>
      <c r="FBP11" s="246"/>
      <c r="FBQ11" s="246"/>
      <c r="FBR11" s="246"/>
      <c r="FBS11" s="246"/>
      <c r="FBT11" s="246"/>
      <c r="FBU11" s="246"/>
      <c r="FBV11" s="246"/>
      <c r="FBW11" s="246"/>
      <c r="FBX11" s="246"/>
      <c r="FBY11" s="246"/>
      <c r="FBZ11" s="246"/>
      <c r="FCA11" s="246"/>
      <c r="FCB11" s="246"/>
      <c r="FCC11" s="246"/>
      <c r="FCD11" s="246"/>
      <c r="FCE11" s="246"/>
      <c r="FCF11" s="246"/>
      <c r="FCG11" s="246"/>
      <c r="FCH11" s="246"/>
      <c r="FCI11" s="246"/>
      <c r="FCJ11" s="246"/>
      <c r="FCK11" s="246"/>
      <c r="FCL11" s="246"/>
      <c r="FCM11" s="246"/>
      <c r="FCN11" s="246"/>
      <c r="FCO11" s="246"/>
      <c r="FCP11" s="246"/>
      <c r="FCQ11" s="246"/>
      <c r="FCR11" s="246"/>
      <c r="FCS11" s="246"/>
      <c r="FCT11" s="246"/>
      <c r="FCU11" s="246"/>
      <c r="FCV11" s="246"/>
      <c r="FCW11" s="246"/>
      <c r="FCX11" s="246"/>
      <c r="FCY11" s="246"/>
      <c r="FCZ11" s="246"/>
      <c r="FDA11" s="246"/>
      <c r="FDB11" s="246"/>
      <c r="FDC11" s="246"/>
      <c r="FDD11" s="246"/>
      <c r="FDE11" s="246"/>
      <c r="FDF11" s="246"/>
      <c r="FDG11" s="246"/>
      <c r="FDH11" s="246"/>
      <c r="FDI11" s="246"/>
      <c r="FDJ11" s="246"/>
      <c r="FDK11" s="246"/>
      <c r="FDL11" s="246"/>
      <c r="FDM11" s="246"/>
      <c r="FDN11" s="246"/>
      <c r="FDO11" s="246"/>
      <c r="FDP11" s="246"/>
      <c r="FDQ11" s="246"/>
      <c r="FDR11" s="246"/>
      <c r="FDS11" s="246"/>
      <c r="FDT11" s="246"/>
      <c r="FDU11" s="246"/>
      <c r="FDV11" s="246"/>
      <c r="FDW11" s="246"/>
      <c r="FDX11" s="246"/>
      <c r="FDY11" s="246"/>
      <c r="FDZ11" s="246"/>
      <c r="FEA11" s="246"/>
      <c r="FEB11" s="246"/>
      <c r="FEC11" s="246"/>
      <c r="FED11" s="246"/>
      <c r="FEE11" s="246"/>
      <c r="FEF11" s="246"/>
      <c r="FEG11" s="246"/>
      <c r="FEH11" s="246"/>
      <c r="FEI11" s="246"/>
      <c r="FEJ11" s="246"/>
      <c r="FEK11" s="246"/>
      <c r="FEL11" s="246"/>
      <c r="FEM11" s="246"/>
      <c r="FEN11" s="246"/>
      <c r="FEO11" s="246"/>
      <c r="FEP11" s="246"/>
      <c r="FEQ11" s="246"/>
      <c r="FER11" s="246"/>
      <c r="FES11" s="246"/>
      <c r="FET11" s="246"/>
      <c r="FEU11" s="246"/>
      <c r="FEV11" s="246"/>
      <c r="FEW11" s="246"/>
      <c r="FEX11" s="246"/>
      <c r="FEY11" s="246"/>
      <c r="FEZ11" s="246"/>
      <c r="FFA11" s="246"/>
      <c r="FFB11" s="246"/>
      <c r="FFC11" s="246"/>
      <c r="FFD11" s="246"/>
      <c r="FFE11" s="246"/>
      <c r="FFF11" s="246"/>
      <c r="FFG11" s="246"/>
      <c r="FFH11" s="246"/>
      <c r="FFI11" s="246"/>
      <c r="FFJ11" s="246"/>
      <c r="FFK11" s="246"/>
      <c r="FFL11" s="246"/>
      <c r="FFM11" s="246"/>
      <c r="FFN11" s="246"/>
      <c r="FFO11" s="246"/>
      <c r="FFP11" s="246"/>
      <c r="FFQ11" s="246"/>
      <c r="FFR11" s="246"/>
      <c r="FFS11" s="246"/>
      <c r="FFT11" s="246"/>
      <c r="FFU11" s="246"/>
      <c r="FFV11" s="246"/>
      <c r="FFW11" s="246"/>
      <c r="FFX11" s="246"/>
      <c r="FFY11" s="246"/>
      <c r="FFZ11" s="246"/>
      <c r="FGA11" s="246"/>
      <c r="FGB11" s="246"/>
      <c r="FGC11" s="246"/>
      <c r="FGD11" s="246"/>
      <c r="FGE11" s="246"/>
      <c r="FGF11" s="246"/>
      <c r="FGG11" s="246"/>
      <c r="FGH11" s="246"/>
      <c r="FGI11" s="246"/>
      <c r="FGJ11" s="246"/>
      <c r="FGK11" s="246"/>
      <c r="FGL11" s="246"/>
      <c r="FGM11" s="246"/>
      <c r="FGN11" s="246"/>
      <c r="FGO11" s="246"/>
      <c r="FGP11" s="246"/>
      <c r="FGQ11" s="246"/>
      <c r="FGR11" s="246"/>
      <c r="FGS11" s="246"/>
      <c r="FGT11" s="246"/>
      <c r="FGU11" s="246"/>
      <c r="FGV11" s="246"/>
      <c r="FGW11" s="246"/>
      <c r="FGX11" s="246"/>
      <c r="FGY11" s="246"/>
      <c r="FGZ11" s="246"/>
      <c r="FHA11" s="246"/>
      <c r="FHB11" s="246"/>
      <c r="FHC11" s="246"/>
      <c r="FHD11" s="246"/>
      <c r="FHE11" s="246"/>
      <c r="FHF11" s="246"/>
      <c r="FHG11" s="246"/>
      <c r="FHH11" s="246"/>
      <c r="FHI11" s="246"/>
      <c r="FHJ11" s="246"/>
      <c r="FHK11" s="246"/>
      <c r="FHL11" s="246"/>
      <c r="FHM11" s="246"/>
      <c r="FHN11" s="246"/>
      <c r="FHO11" s="246"/>
      <c r="FHP11" s="246"/>
      <c r="FHQ11" s="246"/>
      <c r="FHR11" s="246"/>
      <c r="FHS11" s="246"/>
      <c r="FHT11" s="246"/>
      <c r="FHU11" s="246"/>
      <c r="FHV11" s="246"/>
      <c r="FHW11" s="246"/>
      <c r="FHX11" s="246"/>
      <c r="FHY11" s="246"/>
      <c r="FHZ11" s="246"/>
      <c r="FIA11" s="246"/>
      <c r="FIB11" s="246"/>
      <c r="FIC11" s="246"/>
      <c r="FID11" s="246"/>
      <c r="FIE11" s="246"/>
      <c r="FIF11" s="246"/>
      <c r="FIG11" s="246"/>
      <c r="FIH11" s="246"/>
      <c r="FII11" s="246"/>
      <c r="FIJ11" s="246"/>
      <c r="FIK11" s="246"/>
      <c r="FIL11" s="246"/>
      <c r="FIM11" s="246"/>
      <c r="FIN11" s="246"/>
      <c r="FIO11" s="246"/>
      <c r="FIP11" s="246"/>
      <c r="FIQ11" s="246"/>
      <c r="FIR11" s="246"/>
      <c r="FIS11" s="246"/>
      <c r="FIT11" s="246"/>
      <c r="FIU11" s="246"/>
      <c r="FIV11" s="246"/>
      <c r="FIW11" s="246"/>
      <c r="FIX11" s="246"/>
      <c r="FIY11" s="246"/>
      <c r="FIZ11" s="246"/>
      <c r="FJA11" s="246"/>
      <c r="FJB11" s="246"/>
      <c r="FJC11" s="246"/>
      <c r="FJD11" s="246"/>
      <c r="FJE11" s="246"/>
      <c r="FJF11" s="246"/>
      <c r="FJG11" s="246"/>
      <c r="FJH11" s="246"/>
      <c r="FJI11" s="246"/>
      <c r="FJJ11" s="246"/>
      <c r="FJK11" s="246"/>
      <c r="FJL11" s="246"/>
      <c r="FJM11" s="246"/>
      <c r="FJN11" s="246"/>
      <c r="FJO11" s="246"/>
      <c r="FJP11" s="246"/>
      <c r="FJQ11" s="246"/>
      <c r="FJR11" s="246"/>
      <c r="FJS11" s="246"/>
      <c r="FJT11" s="246"/>
      <c r="FJU11" s="246"/>
      <c r="FJV11" s="246"/>
      <c r="FJW11" s="246"/>
      <c r="FJX11" s="246"/>
      <c r="FJY11" s="246"/>
      <c r="FJZ11" s="246"/>
      <c r="FKA11" s="246"/>
      <c r="FKB11" s="246"/>
      <c r="FKC11" s="246"/>
      <c r="FKD11" s="246"/>
      <c r="FKE11" s="246"/>
      <c r="FKF11" s="246"/>
      <c r="FKG11" s="246"/>
      <c r="FKH11" s="246"/>
      <c r="FKI11" s="246"/>
      <c r="FKJ11" s="246"/>
      <c r="FKK11" s="246"/>
      <c r="FKL11" s="246"/>
      <c r="FKM11" s="246"/>
      <c r="FKN11" s="246"/>
      <c r="FKO11" s="246"/>
      <c r="FKP11" s="246"/>
      <c r="FKQ11" s="246"/>
      <c r="FKR11" s="246"/>
      <c r="FKS11" s="246"/>
      <c r="FKT11" s="246"/>
      <c r="FKU11" s="246"/>
      <c r="FKV11" s="246"/>
      <c r="FKW11" s="246"/>
      <c r="FKX11" s="246"/>
      <c r="FKY11" s="246"/>
      <c r="FKZ11" s="246"/>
      <c r="FLA11" s="246"/>
      <c r="FLB11" s="246"/>
      <c r="FLC11" s="246"/>
      <c r="FLD11" s="246"/>
      <c r="FLE11" s="246"/>
      <c r="FLF11" s="246"/>
      <c r="FLG11" s="246"/>
      <c r="FLH11" s="246"/>
      <c r="FLI11" s="246"/>
      <c r="FLJ11" s="246"/>
      <c r="FLK11" s="246"/>
      <c r="FLL11" s="246"/>
      <c r="FLM11" s="246"/>
      <c r="FLN11" s="246"/>
      <c r="FLO11" s="246"/>
      <c r="FLP11" s="246"/>
      <c r="FLQ11" s="246"/>
      <c r="FLR11" s="246"/>
      <c r="FLS11" s="246"/>
      <c r="FLT11" s="246"/>
      <c r="FLU11" s="246"/>
      <c r="FLV11" s="246"/>
      <c r="FLW11" s="246"/>
      <c r="FLX11" s="246"/>
      <c r="FLY11" s="246"/>
      <c r="FLZ11" s="246"/>
      <c r="FMA11" s="246"/>
      <c r="FMB11" s="246"/>
      <c r="FMC11" s="246"/>
      <c r="FMD11" s="246"/>
      <c r="FME11" s="246"/>
      <c r="FMF11" s="246"/>
      <c r="FMG11" s="246"/>
      <c r="FMH11" s="246"/>
      <c r="FMI11" s="246"/>
      <c r="FMJ11" s="246"/>
      <c r="FMK11" s="246"/>
      <c r="FML11" s="246"/>
      <c r="FMM11" s="246"/>
      <c r="FMN11" s="246"/>
      <c r="FMO11" s="246"/>
      <c r="FMP11" s="246"/>
      <c r="FMQ11" s="246"/>
      <c r="FMR11" s="246"/>
      <c r="FMS11" s="246"/>
      <c r="FMT11" s="246"/>
      <c r="FMU11" s="246"/>
      <c r="FMV11" s="246"/>
      <c r="FMW11" s="246"/>
      <c r="FMX11" s="246"/>
      <c r="FMY11" s="246"/>
      <c r="FMZ11" s="246"/>
      <c r="FNA11" s="246"/>
      <c r="FNB11" s="246"/>
      <c r="FNC11" s="246"/>
      <c r="FND11" s="246"/>
      <c r="FNE11" s="246"/>
      <c r="FNF11" s="246"/>
      <c r="FNG11" s="246"/>
      <c r="FNH11" s="246"/>
      <c r="FNI11" s="246"/>
      <c r="FNJ11" s="246"/>
      <c r="FNK11" s="246"/>
      <c r="FNL11" s="246"/>
      <c r="FNM11" s="246"/>
      <c r="FNN11" s="246"/>
      <c r="FNO11" s="246"/>
      <c r="FNP11" s="246"/>
      <c r="FNQ11" s="246"/>
      <c r="FNR11" s="246"/>
      <c r="FNS11" s="246"/>
      <c r="FNT11" s="246"/>
      <c r="FNU11" s="246"/>
      <c r="FNV11" s="246"/>
      <c r="FNW11" s="246"/>
      <c r="FNX11" s="246"/>
      <c r="FNY11" s="246"/>
      <c r="FNZ11" s="246"/>
      <c r="FOA11" s="246"/>
      <c r="FOB11" s="246"/>
      <c r="FOC11" s="246"/>
      <c r="FOD11" s="246"/>
      <c r="FOE11" s="246"/>
      <c r="FOF11" s="246"/>
      <c r="FOG11" s="246"/>
      <c r="FOH11" s="246"/>
      <c r="FOI11" s="246"/>
      <c r="FOJ11" s="246"/>
      <c r="FOK11" s="246"/>
      <c r="FOL11" s="246"/>
      <c r="FOM11" s="246"/>
      <c r="FON11" s="246"/>
      <c r="FOO11" s="246"/>
      <c r="FOP11" s="246"/>
      <c r="FOQ11" s="246"/>
      <c r="FOR11" s="246"/>
      <c r="FOS11" s="246"/>
      <c r="FOT11" s="246"/>
      <c r="FOU11" s="246"/>
      <c r="FOV11" s="246"/>
      <c r="FOW11" s="246"/>
      <c r="FOX11" s="246"/>
      <c r="FOY11" s="246"/>
      <c r="FOZ11" s="246"/>
      <c r="FPA11" s="246"/>
      <c r="FPB11" s="246"/>
      <c r="FPC11" s="246"/>
      <c r="FPD11" s="246"/>
      <c r="FPE11" s="246"/>
      <c r="FPF11" s="246"/>
      <c r="FPG11" s="246"/>
      <c r="FPH11" s="246"/>
      <c r="FPI11" s="246"/>
      <c r="FPJ11" s="246"/>
      <c r="FPK11" s="246"/>
      <c r="FPL11" s="246"/>
      <c r="FPM11" s="246"/>
      <c r="FPN11" s="246"/>
      <c r="FPO11" s="246"/>
      <c r="FPP11" s="246"/>
      <c r="FPQ11" s="246"/>
      <c r="FPR11" s="246"/>
      <c r="FPS11" s="246"/>
      <c r="FPT11" s="246"/>
      <c r="FPU11" s="246"/>
      <c r="FPV11" s="246"/>
      <c r="FPW11" s="246"/>
      <c r="FPX11" s="246"/>
      <c r="FPY11" s="246"/>
      <c r="FPZ11" s="246"/>
      <c r="FQA11" s="246"/>
      <c r="FQB11" s="246"/>
      <c r="FQC11" s="246"/>
      <c r="FQD11" s="246"/>
      <c r="FQE11" s="246"/>
      <c r="FQF11" s="246"/>
      <c r="FQG11" s="246"/>
      <c r="FQH11" s="246"/>
      <c r="FQI11" s="246"/>
      <c r="FQJ11" s="246"/>
      <c r="FQK11" s="246"/>
      <c r="FQL11" s="246"/>
      <c r="FQM11" s="246"/>
      <c r="FQN11" s="246"/>
      <c r="FQO11" s="246"/>
      <c r="FQP11" s="246"/>
      <c r="FQQ11" s="246"/>
      <c r="FQR11" s="246"/>
      <c r="FQS11" s="246"/>
      <c r="FQT11" s="246"/>
      <c r="FQU11" s="246"/>
      <c r="FQV11" s="246"/>
      <c r="FQW11" s="246"/>
      <c r="FQX11" s="246"/>
      <c r="FQY11" s="246"/>
      <c r="FQZ11" s="246"/>
      <c r="FRA11" s="246"/>
      <c r="FRB11" s="246"/>
      <c r="FRC11" s="246"/>
      <c r="FRD11" s="246"/>
      <c r="FRE11" s="246"/>
      <c r="FRF11" s="246"/>
      <c r="FRG11" s="246"/>
      <c r="FRH11" s="246"/>
      <c r="FRI11" s="246"/>
      <c r="FRJ11" s="246"/>
      <c r="FRK11" s="246"/>
      <c r="FRL11" s="246"/>
      <c r="FRM11" s="246"/>
      <c r="FRN11" s="246"/>
      <c r="FRO11" s="246"/>
      <c r="FRP11" s="246"/>
      <c r="FRQ11" s="246"/>
      <c r="FRR11" s="246"/>
      <c r="FRS11" s="246"/>
      <c r="FRT11" s="246"/>
      <c r="FRU11" s="246"/>
      <c r="FRV11" s="246"/>
      <c r="FRW11" s="246"/>
      <c r="FRX11" s="246"/>
      <c r="FRY11" s="246"/>
      <c r="FRZ11" s="246"/>
      <c r="FSA11" s="246"/>
      <c r="FSB11" s="246"/>
      <c r="FSC11" s="246"/>
      <c r="FSD11" s="246"/>
      <c r="FSE11" s="246"/>
      <c r="FSF11" s="246"/>
      <c r="FSG11" s="246"/>
      <c r="FSH11" s="246"/>
      <c r="FSI11" s="246"/>
      <c r="FSJ11" s="246"/>
      <c r="FSK11" s="246"/>
      <c r="FSL11" s="246"/>
      <c r="FSM11" s="246"/>
      <c r="FSN11" s="246"/>
      <c r="FSO11" s="246"/>
      <c r="FSP11" s="246"/>
      <c r="FSQ11" s="246"/>
      <c r="FSR11" s="246"/>
      <c r="FSS11" s="246"/>
      <c r="FST11" s="246"/>
      <c r="FSU11" s="246"/>
      <c r="FSV11" s="246"/>
      <c r="FSW11" s="246"/>
      <c r="FSX11" s="246"/>
      <c r="FSY11" s="246"/>
      <c r="FSZ11" s="246"/>
      <c r="FTA11" s="246"/>
      <c r="FTB11" s="246"/>
      <c r="FTC11" s="246"/>
      <c r="FTD11" s="246"/>
      <c r="FTE11" s="246"/>
      <c r="FTF11" s="246"/>
      <c r="FTG11" s="246"/>
      <c r="FTH11" s="246"/>
      <c r="FTI11" s="246"/>
      <c r="FTJ11" s="246"/>
      <c r="FTK11" s="246"/>
      <c r="FTL11" s="246"/>
      <c r="FTM11" s="246"/>
      <c r="FTN11" s="246"/>
      <c r="FTO11" s="246"/>
      <c r="FTP11" s="246"/>
      <c r="FTQ11" s="246"/>
      <c r="FTR11" s="246"/>
      <c r="FTS11" s="246"/>
      <c r="FTT11" s="246"/>
      <c r="FTU11" s="246"/>
      <c r="FTV11" s="246"/>
      <c r="FTW11" s="246"/>
      <c r="FTX11" s="246"/>
      <c r="FTY11" s="246"/>
      <c r="FTZ11" s="246"/>
      <c r="FUA11" s="246"/>
      <c r="FUB11" s="246"/>
      <c r="FUC11" s="246"/>
      <c r="FUD11" s="246"/>
      <c r="FUE11" s="246"/>
      <c r="FUF11" s="246"/>
      <c r="FUG11" s="246"/>
      <c r="FUH11" s="246"/>
      <c r="FUI11" s="246"/>
      <c r="FUJ11" s="246"/>
      <c r="FUK11" s="246"/>
      <c r="FUL11" s="246"/>
      <c r="FUM11" s="246"/>
      <c r="FUN11" s="246"/>
      <c r="FUO11" s="246"/>
      <c r="FUP11" s="246"/>
      <c r="FUQ11" s="246"/>
      <c r="FUR11" s="246"/>
      <c r="FUS11" s="246"/>
      <c r="FUT11" s="246"/>
      <c r="FUU11" s="246"/>
      <c r="FUV11" s="246"/>
      <c r="FUW11" s="246"/>
      <c r="FUX11" s="246"/>
      <c r="FUY11" s="246"/>
      <c r="FUZ11" s="246"/>
      <c r="FVA11" s="246"/>
      <c r="FVB11" s="246"/>
      <c r="FVC11" s="246"/>
      <c r="FVD11" s="246"/>
      <c r="FVE11" s="246"/>
      <c r="FVF11" s="246"/>
      <c r="FVG11" s="246"/>
      <c r="FVH11" s="246"/>
      <c r="FVI11" s="246"/>
      <c r="FVJ11" s="246"/>
      <c r="FVK11" s="246"/>
      <c r="FVL11" s="246"/>
      <c r="FVM11" s="246"/>
      <c r="FVN11" s="246"/>
      <c r="FVO11" s="246"/>
      <c r="FVP11" s="246"/>
      <c r="FVQ11" s="246"/>
      <c r="FVR11" s="246"/>
      <c r="FVS11" s="246"/>
      <c r="FVT11" s="246"/>
      <c r="FVU11" s="246"/>
      <c r="FVV11" s="246"/>
      <c r="FVW11" s="246"/>
      <c r="FVX11" s="246"/>
      <c r="FVY11" s="246"/>
      <c r="FVZ11" s="246"/>
      <c r="FWA11" s="246"/>
      <c r="FWB11" s="246"/>
      <c r="FWC11" s="246"/>
      <c r="FWD11" s="246"/>
      <c r="FWE11" s="246"/>
      <c r="FWF11" s="246"/>
      <c r="FWG11" s="246"/>
      <c r="FWH11" s="246"/>
      <c r="FWI11" s="246"/>
      <c r="FWJ11" s="246"/>
      <c r="FWK11" s="246"/>
      <c r="FWL11" s="246"/>
      <c r="FWM11" s="246"/>
      <c r="FWN11" s="246"/>
      <c r="FWO11" s="246"/>
      <c r="FWP11" s="246"/>
      <c r="FWQ11" s="246"/>
      <c r="FWR11" s="246"/>
      <c r="FWS11" s="246"/>
      <c r="FWT11" s="246"/>
      <c r="FWU11" s="246"/>
      <c r="FWV11" s="246"/>
      <c r="FWW11" s="246"/>
      <c r="FWX11" s="246"/>
      <c r="FWY11" s="246"/>
      <c r="FWZ11" s="246"/>
      <c r="FXA11" s="246"/>
      <c r="FXB11" s="246"/>
      <c r="FXC11" s="246"/>
      <c r="FXD11" s="246"/>
      <c r="FXE11" s="246"/>
      <c r="FXF11" s="246"/>
      <c r="FXG11" s="246"/>
      <c r="FXH11" s="246"/>
      <c r="FXI11" s="246"/>
      <c r="FXJ11" s="246"/>
      <c r="FXK11" s="246"/>
      <c r="FXL11" s="246"/>
      <c r="FXM11" s="246"/>
      <c r="FXN11" s="246"/>
      <c r="FXO11" s="246"/>
      <c r="FXP11" s="246"/>
      <c r="FXQ11" s="246"/>
      <c r="FXR11" s="246"/>
      <c r="FXS11" s="246"/>
      <c r="FXT11" s="246"/>
      <c r="FXU11" s="246"/>
      <c r="FXV11" s="246"/>
      <c r="FXW11" s="246"/>
      <c r="FXX11" s="246"/>
      <c r="FXY11" s="246"/>
      <c r="FXZ11" s="246"/>
      <c r="FYA11" s="246"/>
      <c r="FYB11" s="246"/>
      <c r="FYC11" s="246"/>
      <c r="FYD11" s="246"/>
      <c r="FYE11" s="246"/>
      <c r="FYF11" s="246"/>
      <c r="FYG11" s="246"/>
      <c r="FYH11" s="246"/>
      <c r="FYI11" s="246"/>
      <c r="FYJ11" s="246"/>
      <c r="FYK11" s="246"/>
      <c r="FYL11" s="246"/>
      <c r="FYM11" s="246"/>
      <c r="FYN11" s="246"/>
      <c r="FYO11" s="246"/>
      <c r="FYP11" s="246"/>
      <c r="FYQ11" s="246"/>
      <c r="FYR11" s="246"/>
      <c r="FYS11" s="246"/>
      <c r="FYT11" s="246"/>
      <c r="FYU11" s="246"/>
      <c r="FYV11" s="246"/>
      <c r="FYW11" s="246"/>
      <c r="FYX11" s="246"/>
      <c r="FYY11" s="246"/>
      <c r="FYZ11" s="246"/>
      <c r="FZA11" s="246"/>
      <c r="FZB11" s="246"/>
      <c r="FZC11" s="246"/>
      <c r="FZD11" s="246"/>
      <c r="FZE11" s="246"/>
      <c r="FZF11" s="246"/>
      <c r="FZG11" s="246"/>
      <c r="FZH11" s="246"/>
      <c r="FZI11" s="246"/>
      <c r="FZJ11" s="246"/>
      <c r="FZK11" s="246"/>
      <c r="FZL11" s="246"/>
      <c r="FZM11" s="246"/>
      <c r="FZN11" s="246"/>
      <c r="FZO11" s="246"/>
      <c r="FZP11" s="246"/>
      <c r="FZQ11" s="246"/>
      <c r="FZR11" s="246"/>
      <c r="FZS11" s="246"/>
      <c r="FZT11" s="246"/>
      <c r="FZU11" s="246"/>
      <c r="FZV11" s="246"/>
      <c r="FZW11" s="246"/>
      <c r="FZX11" s="246"/>
      <c r="FZY11" s="246"/>
      <c r="FZZ11" s="246"/>
      <c r="GAA11" s="246"/>
      <c r="GAB11" s="246"/>
      <c r="GAC11" s="246"/>
      <c r="GAD11" s="246"/>
      <c r="GAE11" s="246"/>
      <c r="GAF11" s="246"/>
      <c r="GAG11" s="246"/>
      <c r="GAH11" s="246"/>
      <c r="GAI11" s="246"/>
      <c r="GAJ11" s="246"/>
      <c r="GAK11" s="246"/>
      <c r="GAL11" s="246"/>
      <c r="GAM11" s="246"/>
      <c r="GAN11" s="246"/>
      <c r="GAO11" s="246"/>
      <c r="GAP11" s="246"/>
      <c r="GAQ11" s="246"/>
      <c r="GAR11" s="246"/>
      <c r="GAS11" s="246"/>
      <c r="GAT11" s="246"/>
      <c r="GAU11" s="246"/>
      <c r="GAV11" s="246"/>
      <c r="GAW11" s="246"/>
      <c r="GAX11" s="246"/>
      <c r="GAY11" s="246"/>
      <c r="GAZ11" s="246"/>
      <c r="GBA11" s="246"/>
      <c r="GBB11" s="246"/>
      <c r="GBC11" s="246"/>
      <c r="GBD11" s="246"/>
      <c r="GBE11" s="246"/>
      <c r="GBF11" s="246"/>
      <c r="GBG11" s="246"/>
      <c r="GBH11" s="246"/>
      <c r="GBI11" s="246"/>
      <c r="GBJ11" s="246"/>
      <c r="GBK11" s="246"/>
      <c r="GBL11" s="246"/>
      <c r="GBM11" s="246"/>
      <c r="GBN11" s="246"/>
      <c r="GBO11" s="246"/>
      <c r="GBP11" s="246"/>
      <c r="GBQ11" s="246"/>
      <c r="GBR11" s="246"/>
      <c r="GBS11" s="246"/>
      <c r="GBT11" s="246"/>
      <c r="GBU11" s="246"/>
      <c r="GBV11" s="246"/>
      <c r="GBW11" s="246"/>
      <c r="GBX11" s="246"/>
      <c r="GBY11" s="246"/>
      <c r="GBZ11" s="246"/>
      <c r="GCA11" s="246"/>
      <c r="GCB11" s="246"/>
      <c r="GCC11" s="246"/>
      <c r="GCD11" s="246"/>
      <c r="GCE11" s="246"/>
      <c r="GCF11" s="246"/>
      <c r="GCG11" s="246"/>
      <c r="GCH11" s="246"/>
      <c r="GCI11" s="246"/>
      <c r="GCJ11" s="246"/>
      <c r="GCK11" s="246"/>
      <c r="GCL11" s="246"/>
      <c r="GCM11" s="246"/>
      <c r="GCN11" s="246"/>
      <c r="GCO11" s="246"/>
      <c r="GCP11" s="246"/>
      <c r="GCQ11" s="246"/>
      <c r="GCR11" s="246"/>
      <c r="GCS11" s="246"/>
      <c r="GCT11" s="246"/>
      <c r="GCU11" s="246"/>
      <c r="GCV11" s="246"/>
      <c r="GCW11" s="246"/>
      <c r="GCX11" s="246"/>
      <c r="GCY11" s="246"/>
      <c r="GCZ11" s="246"/>
      <c r="GDA11" s="246"/>
      <c r="GDB11" s="246"/>
      <c r="GDC11" s="246"/>
      <c r="GDD11" s="246"/>
      <c r="GDE11" s="246"/>
      <c r="GDF11" s="246"/>
      <c r="GDG11" s="246"/>
      <c r="GDH11" s="246"/>
      <c r="GDI11" s="246"/>
      <c r="GDJ11" s="246"/>
      <c r="GDK11" s="246"/>
      <c r="GDL11" s="246"/>
      <c r="GDM11" s="246"/>
      <c r="GDN11" s="246"/>
      <c r="GDO11" s="246"/>
      <c r="GDP11" s="246"/>
      <c r="GDQ11" s="246"/>
      <c r="GDR11" s="246"/>
      <c r="GDS11" s="246"/>
      <c r="GDT11" s="246"/>
      <c r="GDU11" s="246"/>
      <c r="GDV11" s="246"/>
      <c r="GDW11" s="246"/>
      <c r="GDX11" s="246"/>
      <c r="GDY11" s="246"/>
      <c r="GDZ11" s="246"/>
      <c r="GEA11" s="246"/>
      <c r="GEB11" s="246"/>
      <c r="GEC11" s="246"/>
      <c r="GED11" s="246"/>
      <c r="GEE11" s="246"/>
      <c r="GEF11" s="246"/>
      <c r="GEG11" s="246"/>
      <c r="GEH11" s="246"/>
      <c r="GEI11" s="246"/>
      <c r="GEJ11" s="246"/>
      <c r="GEK11" s="246"/>
      <c r="GEL11" s="246"/>
      <c r="GEM11" s="246"/>
      <c r="GEN11" s="246"/>
      <c r="GEO11" s="246"/>
      <c r="GEP11" s="246"/>
      <c r="GEQ11" s="246"/>
      <c r="GER11" s="246"/>
      <c r="GES11" s="246"/>
      <c r="GET11" s="246"/>
      <c r="GEU11" s="246"/>
      <c r="GEV11" s="246"/>
      <c r="GEW11" s="246"/>
      <c r="GEX11" s="246"/>
      <c r="GEY11" s="246"/>
      <c r="GEZ11" s="246"/>
      <c r="GFA11" s="246"/>
      <c r="GFB11" s="246"/>
      <c r="GFC11" s="246"/>
      <c r="GFD11" s="246"/>
      <c r="GFE11" s="246"/>
      <c r="GFF11" s="246"/>
      <c r="GFG11" s="246"/>
      <c r="GFH11" s="246"/>
      <c r="GFI11" s="246"/>
      <c r="GFJ11" s="246"/>
      <c r="GFK11" s="246"/>
      <c r="GFL11" s="246"/>
      <c r="GFM11" s="246"/>
      <c r="GFN11" s="246"/>
      <c r="GFO11" s="246"/>
      <c r="GFP11" s="246"/>
      <c r="GFQ11" s="246"/>
      <c r="GFR11" s="246"/>
      <c r="GFS11" s="246"/>
      <c r="GFT11" s="246"/>
      <c r="GFU11" s="246"/>
      <c r="GFV11" s="246"/>
      <c r="GFW11" s="246"/>
      <c r="GFX11" s="246"/>
      <c r="GFY11" s="246"/>
      <c r="GFZ11" s="246"/>
      <c r="GGA11" s="246"/>
      <c r="GGB11" s="246"/>
      <c r="GGC11" s="246"/>
      <c r="GGD11" s="246"/>
      <c r="GGE11" s="246"/>
      <c r="GGF11" s="246"/>
      <c r="GGG11" s="246"/>
      <c r="GGH11" s="246"/>
      <c r="GGI11" s="246"/>
      <c r="GGJ11" s="246"/>
      <c r="GGK11" s="246"/>
      <c r="GGL11" s="246"/>
      <c r="GGM11" s="246"/>
      <c r="GGN11" s="246"/>
      <c r="GGO11" s="246"/>
      <c r="GGP11" s="246"/>
      <c r="GGQ11" s="246"/>
      <c r="GGR11" s="246"/>
      <c r="GGS11" s="246"/>
      <c r="GGT11" s="246"/>
      <c r="GGU11" s="246"/>
      <c r="GGV11" s="246"/>
      <c r="GGW11" s="246"/>
      <c r="GGX11" s="246"/>
      <c r="GGY11" s="246"/>
      <c r="GGZ11" s="246"/>
      <c r="GHA11" s="246"/>
      <c r="GHB11" s="246"/>
      <c r="GHC11" s="246"/>
      <c r="GHD11" s="246"/>
      <c r="GHE11" s="246"/>
      <c r="GHF11" s="246"/>
      <c r="GHG11" s="246"/>
      <c r="GHH11" s="246"/>
      <c r="GHI11" s="246"/>
      <c r="GHJ11" s="246"/>
      <c r="GHK11" s="246"/>
      <c r="GHL11" s="246"/>
      <c r="GHM11" s="246"/>
      <c r="GHN11" s="246"/>
      <c r="GHO11" s="246"/>
      <c r="GHP11" s="246"/>
      <c r="GHQ11" s="246"/>
      <c r="GHR11" s="246"/>
      <c r="GHS11" s="246"/>
      <c r="GHT11" s="246"/>
      <c r="GHU11" s="246"/>
      <c r="GHV11" s="246"/>
      <c r="GHW11" s="246"/>
      <c r="GHX11" s="246"/>
      <c r="GHY11" s="246"/>
      <c r="GHZ11" s="246"/>
      <c r="GIA11" s="246"/>
      <c r="GIB11" s="246"/>
      <c r="GIC11" s="246"/>
      <c r="GID11" s="246"/>
      <c r="GIE11" s="246"/>
      <c r="GIF11" s="246"/>
      <c r="GIG11" s="246"/>
      <c r="GIH11" s="246"/>
      <c r="GII11" s="246"/>
      <c r="GIJ11" s="246"/>
      <c r="GIK11" s="246"/>
      <c r="GIL11" s="246"/>
      <c r="GIM11" s="246"/>
      <c r="GIN11" s="246"/>
      <c r="GIO11" s="246"/>
      <c r="GIP11" s="246"/>
      <c r="GIQ11" s="246"/>
      <c r="GIR11" s="246"/>
      <c r="GIS11" s="246"/>
      <c r="GIT11" s="246"/>
      <c r="GIU11" s="246"/>
      <c r="GIV11" s="246"/>
      <c r="GIW11" s="246"/>
      <c r="GIX11" s="246"/>
      <c r="GIY11" s="246"/>
      <c r="GIZ11" s="246"/>
      <c r="GJA11" s="246"/>
      <c r="GJB11" s="246"/>
      <c r="GJC11" s="246"/>
      <c r="GJD11" s="246"/>
      <c r="GJE11" s="246"/>
      <c r="GJF11" s="246"/>
      <c r="GJG11" s="246"/>
      <c r="GJH11" s="246"/>
      <c r="GJI11" s="246"/>
      <c r="GJJ11" s="246"/>
      <c r="GJK11" s="246"/>
      <c r="GJL11" s="246"/>
      <c r="GJM11" s="246"/>
      <c r="GJN11" s="246"/>
      <c r="GJO11" s="246"/>
      <c r="GJP11" s="246"/>
      <c r="GJQ11" s="246"/>
      <c r="GJR11" s="246"/>
      <c r="GJS11" s="246"/>
      <c r="GJT11" s="246"/>
      <c r="GJU11" s="246"/>
      <c r="GJV11" s="246"/>
      <c r="GJW11" s="246"/>
      <c r="GJX11" s="246"/>
      <c r="GJY11" s="246"/>
      <c r="GJZ11" s="246"/>
      <c r="GKA11" s="246"/>
      <c r="GKB11" s="246"/>
      <c r="GKC11" s="246"/>
      <c r="GKD11" s="246"/>
      <c r="GKE11" s="246"/>
      <c r="GKF11" s="246"/>
      <c r="GKG11" s="246"/>
      <c r="GKH11" s="246"/>
      <c r="GKI11" s="246"/>
      <c r="GKJ11" s="246"/>
      <c r="GKK11" s="246"/>
      <c r="GKL11" s="246"/>
      <c r="GKM11" s="246"/>
      <c r="GKN11" s="246"/>
      <c r="GKO11" s="246"/>
      <c r="GKP11" s="246"/>
      <c r="GKQ11" s="246"/>
      <c r="GKR11" s="246"/>
      <c r="GKS11" s="246"/>
      <c r="GKT11" s="246"/>
      <c r="GKU11" s="246"/>
      <c r="GKV11" s="246"/>
      <c r="GKW11" s="246"/>
      <c r="GKX11" s="246"/>
      <c r="GKY11" s="246"/>
      <c r="GKZ11" s="246"/>
      <c r="GLA11" s="246"/>
      <c r="GLB11" s="246"/>
      <c r="GLC11" s="246"/>
      <c r="GLD11" s="246"/>
      <c r="GLE11" s="246"/>
      <c r="GLF11" s="246"/>
      <c r="GLG11" s="246"/>
      <c r="GLH11" s="246"/>
      <c r="GLI11" s="246"/>
      <c r="GLJ11" s="246"/>
      <c r="GLK11" s="246"/>
      <c r="GLL11" s="246"/>
      <c r="GLM11" s="246"/>
      <c r="GLN11" s="246"/>
      <c r="GLO11" s="246"/>
      <c r="GLP11" s="246"/>
      <c r="GLQ11" s="246"/>
      <c r="GLR11" s="246"/>
      <c r="GLS11" s="246"/>
      <c r="GLT11" s="246"/>
      <c r="GLU11" s="246"/>
      <c r="GLV11" s="246"/>
      <c r="GLW11" s="246"/>
      <c r="GLX11" s="246"/>
      <c r="GLY11" s="246"/>
      <c r="GLZ11" s="246"/>
      <c r="GMA11" s="246"/>
      <c r="GMB11" s="246"/>
      <c r="GMC11" s="246"/>
      <c r="GMD11" s="246"/>
      <c r="GME11" s="246"/>
      <c r="GMF11" s="246"/>
      <c r="GMG11" s="246"/>
      <c r="GMH11" s="246"/>
      <c r="GMI11" s="246"/>
      <c r="GMJ11" s="246"/>
      <c r="GMK11" s="246"/>
      <c r="GML11" s="246"/>
      <c r="GMM11" s="246"/>
      <c r="GMN11" s="246"/>
      <c r="GMO11" s="246"/>
      <c r="GMP11" s="246"/>
      <c r="GMQ11" s="246"/>
      <c r="GMR11" s="246"/>
      <c r="GMS11" s="246"/>
      <c r="GMT11" s="246"/>
      <c r="GMU11" s="246"/>
      <c r="GMV11" s="246"/>
      <c r="GMW11" s="246"/>
      <c r="GMX11" s="246"/>
      <c r="GMY11" s="246"/>
      <c r="GMZ11" s="246"/>
      <c r="GNA11" s="246"/>
      <c r="GNB11" s="246"/>
      <c r="GNC11" s="246"/>
      <c r="GND11" s="246"/>
      <c r="GNE11" s="246"/>
      <c r="GNF11" s="246"/>
      <c r="GNG11" s="246"/>
      <c r="GNH11" s="246"/>
      <c r="GNI11" s="246"/>
      <c r="GNJ11" s="246"/>
      <c r="GNK11" s="246"/>
      <c r="GNL11" s="246"/>
      <c r="GNM11" s="246"/>
      <c r="GNN11" s="246"/>
      <c r="GNO11" s="246"/>
      <c r="GNP11" s="246"/>
      <c r="GNQ11" s="246"/>
      <c r="GNR11" s="246"/>
      <c r="GNS11" s="246"/>
      <c r="GNT11" s="246"/>
      <c r="GNU11" s="246"/>
      <c r="GNV11" s="246"/>
      <c r="GNW11" s="246"/>
      <c r="GNX11" s="246"/>
      <c r="GNY11" s="246"/>
      <c r="GNZ11" s="246"/>
      <c r="GOA11" s="246"/>
      <c r="GOB11" s="246"/>
      <c r="GOC11" s="246"/>
      <c r="GOD11" s="246"/>
      <c r="GOE11" s="246"/>
      <c r="GOF11" s="246"/>
      <c r="GOG11" s="246"/>
      <c r="GOH11" s="246"/>
      <c r="GOI11" s="246"/>
      <c r="GOJ11" s="246"/>
      <c r="GOK11" s="246"/>
      <c r="GOL11" s="246"/>
      <c r="GOM11" s="246"/>
      <c r="GON11" s="246"/>
      <c r="GOO11" s="246"/>
      <c r="GOP11" s="246"/>
      <c r="GOQ11" s="246"/>
      <c r="GOR11" s="246"/>
      <c r="GOS11" s="246"/>
      <c r="GOT11" s="246"/>
      <c r="GOU11" s="246"/>
      <c r="GOV11" s="246"/>
      <c r="GOW11" s="246"/>
      <c r="GOX11" s="246"/>
      <c r="GOY11" s="246"/>
      <c r="GOZ11" s="246"/>
      <c r="GPA11" s="246"/>
      <c r="GPB11" s="246"/>
      <c r="GPC11" s="246"/>
      <c r="GPD11" s="246"/>
      <c r="GPE11" s="246"/>
      <c r="GPF11" s="246"/>
      <c r="GPG11" s="246"/>
      <c r="GPH11" s="246"/>
      <c r="GPI11" s="246"/>
      <c r="GPJ11" s="246"/>
      <c r="GPK11" s="246"/>
      <c r="GPL11" s="246"/>
      <c r="GPM11" s="246"/>
      <c r="GPN11" s="246"/>
      <c r="GPO11" s="246"/>
      <c r="GPP11" s="246"/>
      <c r="GPQ11" s="246"/>
      <c r="GPR11" s="246"/>
      <c r="GPS11" s="246"/>
      <c r="GPT11" s="246"/>
      <c r="GPU11" s="246"/>
      <c r="GPV11" s="246"/>
      <c r="GPW11" s="246"/>
      <c r="GPX11" s="246"/>
      <c r="GPY11" s="246"/>
      <c r="GPZ11" s="246"/>
      <c r="GQA11" s="246"/>
      <c r="GQB11" s="246"/>
      <c r="GQC11" s="246"/>
      <c r="GQD11" s="246"/>
      <c r="GQE11" s="246"/>
      <c r="GQF11" s="246"/>
      <c r="GQG11" s="246"/>
      <c r="GQH11" s="246"/>
      <c r="GQI11" s="246"/>
      <c r="GQJ11" s="246"/>
      <c r="GQK11" s="246"/>
      <c r="GQL11" s="246"/>
      <c r="GQM11" s="246"/>
      <c r="GQN11" s="246"/>
      <c r="GQO11" s="246"/>
      <c r="GQP11" s="246"/>
      <c r="GQQ11" s="246"/>
      <c r="GQR11" s="246"/>
      <c r="GQS11" s="246"/>
      <c r="GQT11" s="246"/>
      <c r="GQU11" s="246"/>
      <c r="GQV11" s="246"/>
      <c r="GQW11" s="246"/>
      <c r="GQX11" s="246"/>
      <c r="GQY11" s="246"/>
      <c r="GQZ11" s="246"/>
      <c r="GRA11" s="246"/>
      <c r="GRB11" s="246"/>
      <c r="GRC11" s="246"/>
      <c r="GRD11" s="246"/>
      <c r="GRE11" s="246"/>
      <c r="GRF11" s="246"/>
      <c r="GRG11" s="246"/>
      <c r="GRH11" s="246"/>
      <c r="GRI11" s="246"/>
      <c r="GRJ11" s="246"/>
      <c r="GRK11" s="246"/>
      <c r="GRL11" s="246"/>
      <c r="GRM11" s="246"/>
      <c r="GRN11" s="246"/>
      <c r="GRO11" s="246"/>
      <c r="GRP11" s="246"/>
      <c r="GRQ11" s="246"/>
      <c r="GRR11" s="246"/>
      <c r="GRS11" s="246"/>
      <c r="GRT11" s="246"/>
      <c r="GRU11" s="246"/>
      <c r="GRV11" s="246"/>
      <c r="GRW11" s="246"/>
      <c r="GRX11" s="246"/>
      <c r="GRY11" s="246"/>
      <c r="GRZ11" s="246"/>
      <c r="GSA11" s="246"/>
      <c r="GSB11" s="246"/>
      <c r="GSC11" s="246"/>
      <c r="GSD11" s="246"/>
      <c r="GSE11" s="246"/>
      <c r="GSF11" s="246"/>
      <c r="GSG11" s="246"/>
      <c r="GSH11" s="246"/>
      <c r="GSI11" s="246"/>
      <c r="GSJ11" s="246"/>
      <c r="GSK11" s="246"/>
      <c r="GSL11" s="246"/>
      <c r="GSM11" s="246"/>
      <c r="GSN11" s="246"/>
      <c r="GSO11" s="246"/>
      <c r="GSP11" s="246"/>
      <c r="GSQ11" s="246"/>
      <c r="GSR11" s="246"/>
      <c r="GSS11" s="246"/>
      <c r="GST11" s="246"/>
      <c r="GSU11" s="246"/>
      <c r="GSV11" s="246"/>
      <c r="GSW11" s="246"/>
      <c r="GSX11" s="246"/>
      <c r="GSY11" s="246"/>
      <c r="GSZ11" s="246"/>
      <c r="GTA11" s="246"/>
      <c r="GTB11" s="246"/>
      <c r="GTC11" s="246"/>
      <c r="GTD11" s="246"/>
      <c r="GTE11" s="246"/>
      <c r="GTF11" s="246"/>
      <c r="GTG11" s="246"/>
      <c r="GTH11" s="246"/>
      <c r="GTI11" s="246"/>
      <c r="GTJ11" s="246"/>
      <c r="GTK11" s="246"/>
      <c r="GTL11" s="246"/>
      <c r="GTM11" s="246"/>
      <c r="GTN11" s="246"/>
      <c r="GTO11" s="246"/>
      <c r="GTP11" s="246"/>
      <c r="GTQ11" s="246"/>
      <c r="GTR11" s="246"/>
      <c r="GTS11" s="246"/>
      <c r="GTT11" s="246"/>
      <c r="GTU11" s="246"/>
      <c r="GTV11" s="246"/>
      <c r="GTW11" s="246"/>
      <c r="GTX11" s="246"/>
      <c r="GTY11" s="246"/>
      <c r="GTZ11" s="246"/>
      <c r="GUA11" s="246"/>
      <c r="GUB11" s="246"/>
      <c r="GUC11" s="246"/>
      <c r="GUD11" s="246"/>
      <c r="GUE11" s="246"/>
      <c r="GUF11" s="246"/>
      <c r="GUG11" s="246"/>
      <c r="GUH11" s="246"/>
      <c r="GUI11" s="246"/>
      <c r="GUJ11" s="246"/>
      <c r="GUK11" s="246"/>
      <c r="GUL11" s="246"/>
      <c r="GUM11" s="246"/>
      <c r="GUN11" s="246"/>
      <c r="GUO11" s="246"/>
      <c r="GUP11" s="246"/>
      <c r="GUQ11" s="246"/>
      <c r="GUR11" s="246"/>
      <c r="GUS11" s="246"/>
      <c r="GUT11" s="246"/>
      <c r="GUU11" s="246"/>
      <c r="GUV11" s="246"/>
      <c r="GUW11" s="246"/>
      <c r="GUX11" s="246"/>
      <c r="GUY11" s="246"/>
      <c r="GUZ11" s="246"/>
      <c r="GVA11" s="246"/>
      <c r="GVB11" s="246"/>
      <c r="GVC11" s="246"/>
      <c r="GVD11" s="246"/>
      <c r="GVE11" s="246"/>
      <c r="GVF11" s="246"/>
      <c r="GVG11" s="246"/>
      <c r="GVH11" s="246"/>
      <c r="GVI11" s="246"/>
      <c r="GVJ11" s="246"/>
      <c r="GVK11" s="246"/>
      <c r="GVL11" s="246"/>
      <c r="GVM11" s="246"/>
      <c r="GVN11" s="246"/>
      <c r="GVO11" s="246"/>
      <c r="GVP11" s="246"/>
      <c r="GVQ11" s="246"/>
      <c r="GVR11" s="246"/>
      <c r="GVS11" s="246"/>
      <c r="GVT11" s="246"/>
      <c r="GVU11" s="246"/>
      <c r="GVV11" s="246"/>
      <c r="GVW11" s="246"/>
      <c r="GVX11" s="246"/>
      <c r="GVY11" s="246"/>
      <c r="GVZ11" s="246"/>
      <c r="GWA11" s="246"/>
      <c r="GWB11" s="246"/>
      <c r="GWC11" s="246"/>
      <c r="GWD11" s="246"/>
      <c r="GWE11" s="246"/>
      <c r="GWF11" s="246"/>
      <c r="GWG11" s="246"/>
      <c r="GWH11" s="246"/>
      <c r="GWI11" s="246"/>
      <c r="GWJ11" s="246"/>
      <c r="GWK11" s="246"/>
      <c r="GWL11" s="246"/>
      <c r="GWM11" s="246"/>
      <c r="GWN11" s="246"/>
      <c r="GWO11" s="246"/>
      <c r="GWP11" s="246"/>
      <c r="GWQ11" s="246"/>
      <c r="GWR11" s="246"/>
      <c r="GWS11" s="246"/>
      <c r="GWT11" s="246"/>
      <c r="GWU11" s="246"/>
      <c r="GWV11" s="246"/>
      <c r="GWW11" s="246"/>
      <c r="GWX11" s="246"/>
      <c r="GWY11" s="246"/>
      <c r="GWZ11" s="246"/>
      <c r="GXA11" s="246"/>
      <c r="GXB11" s="246"/>
      <c r="GXC11" s="246"/>
      <c r="GXD11" s="246"/>
      <c r="GXE11" s="246"/>
      <c r="GXF11" s="246"/>
      <c r="GXG11" s="246"/>
      <c r="GXH11" s="246"/>
      <c r="GXI11" s="246"/>
      <c r="GXJ11" s="246"/>
      <c r="GXK11" s="246"/>
      <c r="GXL11" s="246"/>
      <c r="GXM11" s="246"/>
      <c r="GXN11" s="246"/>
      <c r="GXO11" s="246"/>
      <c r="GXP11" s="246"/>
      <c r="GXQ11" s="246"/>
      <c r="GXR11" s="246"/>
      <c r="GXS11" s="246"/>
      <c r="GXT11" s="246"/>
      <c r="GXU11" s="246"/>
      <c r="GXV11" s="246"/>
      <c r="GXW11" s="246"/>
      <c r="GXX11" s="246"/>
      <c r="GXY11" s="246"/>
      <c r="GXZ11" s="246"/>
      <c r="GYA11" s="246"/>
      <c r="GYB11" s="246"/>
      <c r="GYC11" s="246"/>
      <c r="GYD11" s="246"/>
      <c r="GYE11" s="246"/>
      <c r="GYF11" s="246"/>
      <c r="GYG11" s="246"/>
      <c r="GYH11" s="246"/>
      <c r="GYI11" s="246"/>
      <c r="GYJ11" s="246"/>
      <c r="GYK11" s="246"/>
      <c r="GYL11" s="246"/>
      <c r="GYM11" s="246"/>
      <c r="GYN11" s="246"/>
      <c r="GYO11" s="246"/>
      <c r="GYP11" s="246"/>
      <c r="GYQ11" s="246"/>
      <c r="GYR11" s="246"/>
      <c r="GYS11" s="246"/>
      <c r="GYT11" s="246"/>
      <c r="GYU11" s="246"/>
      <c r="GYV11" s="246"/>
      <c r="GYW11" s="246"/>
      <c r="GYX11" s="246"/>
      <c r="GYY11" s="246"/>
      <c r="GYZ11" s="246"/>
      <c r="GZA11" s="246"/>
      <c r="GZB11" s="246"/>
      <c r="GZC11" s="246"/>
      <c r="GZD11" s="246"/>
      <c r="GZE11" s="246"/>
      <c r="GZF11" s="246"/>
      <c r="GZG11" s="246"/>
      <c r="GZH11" s="246"/>
      <c r="GZI11" s="246"/>
      <c r="GZJ11" s="246"/>
      <c r="GZK11" s="246"/>
      <c r="GZL11" s="246"/>
      <c r="GZM11" s="246"/>
      <c r="GZN11" s="246"/>
      <c r="GZO11" s="246"/>
      <c r="GZP11" s="246"/>
      <c r="GZQ11" s="246"/>
      <c r="GZR11" s="246"/>
      <c r="GZS11" s="246"/>
      <c r="GZT11" s="246"/>
      <c r="GZU11" s="246"/>
      <c r="GZV11" s="246"/>
      <c r="GZW11" s="246"/>
      <c r="GZX11" s="246"/>
      <c r="GZY11" s="246"/>
      <c r="GZZ11" s="246"/>
      <c r="HAA11" s="246"/>
      <c r="HAB11" s="246"/>
      <c r="HAC11" s="246"/>
      <c r="HAD11" s="246"/>
      <c r="HAE11" s="246"/>
      <c r="HAF11" s="246"/>
      <c r="HAG11" s="246"/>
      <c r="HAH11" s="246"/>
      <c r="HAI11" s="246"/>
      <c r="HAJ11" s="246"/>
      <c r="HAK11" s="246"/>
      <c r="HAL11" s="246"/>
      <c r="HAM11" s="246"/>
      <c r="HAN11" s="246"/>
      <c r="HAO11" s="246"/>
      <c r="HAP11" s="246"/>
      <c r="HAQ11" s="246"/>
      <c r="HAR11" s="246"/>
      <c r="HAS11" s="246"/>
      <c r="HAT11" s="246"/>
      <c r="HAU11" s="246"/>
      <c r="HAV11" s="246"/>
      <c r="HAW11" s="246"/>
      <c r="HAX11" s="246"/>
      <c r="HAY11" s="246"/>
      <c r="HAZ11" s="246"/>
      <c r="HBA11" s="246"/>
      <c r="HBB11" s="246"/>
      <c r="HBC11" s="246"/>
      <c r="HBD11" s="246"/>
      <c r="HBE11" s="246"/>
      <c r="HBF11" s="246"/>
      <c r="HBG11" s="246"/>
      <c r="HBH11" s="246"/>
      <c r="HBI11" s="246"/>
      <c r="HBJ11" s="246"/>
      <c r="HBK11" s="246"/>
      <c r="HBL11" s="246"/>
      <c r="HBM11" s="246"/>
      <c r="HBN11" s="246"/>
      <c r="HBO11" s="246"/>
      <c r="HBP11" s="246"/>
      <c r="HBQ11" s="246"/>
      <c r="HBR11" s="246"/>
      <c r="HBS11" s="246"/>
      <c r="HBT11" s="246"/>
      <c r="HBU11" s="246"/>
      <c r="HBV11" s="246"/>
      <c r="HBW11" s="246"/>
      <c r="HBX11" s="246"/>
      <c r="HBY11" s="246"/>
      <c r="HBZ11" s="246"/>
      <c r="HCA11" s="246"/>
      <c r="HCB11" s="246"/>
      <c r="HCC11" s="246"/>
      <c r="HCD11" s="246"/>
      <c r="HCE11" s="246"/>
      <c r="HCF11" s="246"/>
      <c r="HCG11" s="246"/>
      <c r="HCH11" s="246"/>
      <c r="HCI11" s="246"/>
      <c r="HCJ11" s="246"/>
      <c r="HCK11" s="246"/>
      <c r="HCL11" s="246"/>
      <c r="HCM11" s="246"/>
      <c r="HCN11" s="246"/>
      <c r="HCO11" s="246"/>
      <c r="HCP11" s="246"/>
      <c r="HCQ11" s="246"/>
      <c r="HCR11" s="246"/>
      <c r="HCS11" s="246"/>
      <c r="HCT11" s="246"/>
      <c r="HCU11" s="246"/>
      <c r="HCV11" s="246"/>
      <c r="HCW11" s="246"/>
      <c r="HCX11" s="246"/>
      <c r="HCY11" s="246"/>
      <c r="HCZ11" s="246"/>
      <c r="HDA11" s="246"/>
      <c r="HDB11" s="246"/>
      <c r="HDC11" s="246"/>
      <c r="HDD11" s="246"/>
      <c r="HDE11" s="246"/>
      <c r="HDF11" s="246"/>
      <c r="HDG11" s="246"/>
      <c r="HDH11" s="246"/>
      <c r="HDI11" s="246"/>
      <c r="HDJ11" s="246"/>
      <c r="HDK11" s="246"/>
      <c r="HDL11" s="246"/>
      <c r="HDM11" s="246"/>
      <c r="HDN11" s="246"/>
      <c r="HDO11" s="246"/>
      <c r="HDP11" s="246"/>
      <c r="HDQ11" s="246"/>
      <c r="HDR11" s="246"/>
      <c r="HDS11" s="246"/>
      <c r="HDT11" s="246"/>
      <c r="HDU11" s="246"/>
      <c r="HDV11" s="246"/>
      <c r="HDW11" s="246"/>
      <c r="HDX11" s="246"/>
      <c r="HDY11" s="246"/>
      <c r="HDZ11" s="246"/>
      <c r="HEA11" s="246"/>
      <c r="HEB11" s="246"/>
      <c r="HEC11" s="246"/>
      <c r="HED11" s="246"/>
      <c r="HEE11" s="246"/>
      <c r="HEF11" s="246"/>
      <c r="HEG11" s="246"/>
      <c r="HEH11" s="246"/>
      <c r="HEI11" s="246"/>
      <c r="HEJ11" s="246"/>
      <c r="HEK11" s="246"/>
      <c r="HEL11" s="246"/>
      <c r="HEM11" s="246"/>
      <c r="HEN11" s="246"/>
      <c r="HEO11" s="246"/>
      <c r="HEP11" s="246"/>
      <c r="HEQ11" s="246"/>
      <c r="HER11" s="246"/>
      <c r="HES11" s="246"/>
      <c r="HET11" s="246"/>
      <c r="HEU11" s="246"/>
      <c r="HEV11" s="246"/>
      <c r="HEW11" s="246"/>
      <c r="HEX11" s="246"/>
      <c r="HEY11" s="246"/>
      <c r="HEZ11" s="246"/>
      <c r="HFA11" s="246"/>
      <c r="HFB11" s="246"/>
      <c r="HFC11" s="246"/>
      <c r="HFD11" s="246"/>
      <c r="HFE11" s="246"/>
      <c r="HFF11" s="246"/>
      <c r="HFG11" s="246"/>
      <c r="HFH11" s="246"/>
      <c r="HFI11" s="246"/>
      <c r="HFJ11" s="246"/>
      <c r="HFK11" s="246"/>
      <c r="HFL11" s="246"/>
      <c r="HFM11" s="246"/>
      <c r="HFN11" s="246"/>
      <c r="HFO11" s="246"/>
      <c r="HFP11" s="246"/>
      <c r="HFQ11" s="246"/>
      <c r="HFR11" s="246"/>
      <c r="HFS11" s="246"/>
      <c r="HFT11" s="246"/>
      <c r="HFU11" s="246"/>
      <c r="HFV11" s="246"/>
      <c r="HFW11" s="246"/>
      <c r="HFX11" s="246"/>
      <c r="HFY11" s="246"/>
      <c r="HFZ11" s="246"/>
      <c r="HGA11" s="246"/>
      <c r="HGB11" s="246"/>
      <c r="HGC11" s="246"/>
      <c r="HGD11" s="246"/>
      <c r="HGE11" s="246"/>
      <c r="HGF11" s="246"/>
      <c r="HGG11" s="246"/>
      <c r="HGH11" s="246"/>
      <c r="HGI11" s="246"/>
      <c r="HGJ11" s="246"/>
      <c r="HGK11" s="246"/>
      <c r="HGL11" s="246"/>
      <c r="HGM11" s="246"/>
      <c r="HGN11" s="246"/>
      <c r="HGO11" s="246"/>
      <c r="HGP11" s="246"/>
      <c r="HGQ11" s="246"/>
      <c r="HGR11" s="246"/>
      <c r="HGS11" s="246"/>
      <c r="HGT11" s="246"/>
      <c r="HGU11" s="246"/>
      <c r="HGV11" s="246"/>
      <c r="HGW11" s="246"/>
      <c r="HGX11" s="246"/>
      <c r="HGY11" s="246"/>
      <c r="HGZ11" s="246"/>
      <c r="HHA11" s="246"/>
      <c r="HHB11" s="246"/>
      <c r="HHC11" s="246"/>
      <c r="HHD11" s="246"/>
      <c r="HHE11" s="246"/>
      <c r="HHF11" s="246"/>
      <c r="HHG11" s="246"/>
      <c r="HHH11" s="246"/>
      <c r="HHI11" s="246"/>
      <c r="HHJ11" s="246"/>
      <c r="HHK11" s="246"/>
      <c r="HHL11" s="246"/>
      <c r="HHM11" s="246"/>
      <c r="HHN11" s="246"/>
      <c r="HHO11" s="246"/>
      <c r="HHP11" s="246"/>
      <c r="HHQ11" s="246"/>
      <c r="HHR11" s="246"/>
      <c r="HHS11" s="246"/>
      <c r="HHT11" s="246"/>
      <c r="HHU11" s="246"/>
      <c r="HHV11" s="246"/>
      <c r="HHW11" s="246"/>
      <c r="HHX11" s="246"/>
      <c r="HHY11" s="246"/>
      <c r="HHZ11" s="246"/>
      <c r="HIA11" s="246"/>
      <c r="HIB11" s="246"/>
      <c r="HIC11" s="246"/>
      <c r="HID11" s="246"/>
      <c r="HIE11" s="246"/>
      <c r="HIF11" s="246"/>
      <c r="HIG11" s="246"/>
      <c r="HIH11" s="246"/>
      <c r="HII11" s="246"/>
      <c r="HIJ11" s="246"/>
      <c r="HIK11" s="246"/>
      <c r="HIL11" s="246"/>
      <c r="HIM11" s="246"/>
      <c r="HIN11" s="246"/>
      <c r="HIO11" s="246"/>
      <c r="HIP11" s="246"/>
      <c r="HIQ11" s="246"/>
      <c r="HIR11" s="246"/>
      <c r="HIS11" s="246"/>
      <c r="HIT11" s="246"/>
      <c r="HIU11" s="246"/>
      <c r="HIV11" s="246"/>
      <c r="HIW11" s="246"/>
      <c r="HIX11" s="246"/>
      <c r="HIY11" s="246"/>
      <c r="HIZ11" s="246"/>
      <c r="HJA11" s="246"/>
      <c r="HJB11" s="246"/>
      <c r="HJC11" s="246"/>
      <c r="HJD11" s="246"/>
      <c r="HJE11" s="246"/>
      <c r="HJF11" s="246"/>
      <c r="HJG11" s="246"/>
      <c r="HJH11" s="246"/>
      <c r="HJI11" s="246"/>
      <c r="HJJ11" s="246"/>
      <c r="HJK11" s="246"/>
      <c r="HJL11" s="246"/>
      <c r="HJM11" s="246"/>
      <c r="HJN11" s="246"/>
      <c r="HJO11" s="246"/>
      <c r="HJP11" s="246"/>
      <c r="HJQ11" s="246"/>
      <c r="HJR11" s="246"/>
      <c r="HJS11" s="246"/>
      <c r="HJT11" s="246"/>
      <c r="HJU11" s="246"/>
      <c r="HJV11" s="246"/>
      <c r="HJW11" s="246"/>
      <c r="HJX11" s="246"/>
      <c r="HJY11" s="246"/>
      <c r="HJZ11" s="246"/>
      <c r="HKA11" s="246"/>
      <c r="HKB11" s="246"/>
      <c r="HKC11" s="246"/>
      <c r="HKD11" s="246"/>
      <c r="HKE11" s="246"/>
      <c r="HKF11" s="246"/>
      <c r="HKG11" s="246"/>
      <c r="HKH11" s="246"/>
      <c r="HKI11" s="246"/>
      <c r="HKJ11" s="246"/>
      <c r="HKK11" s="246"/>
      <c r="HKL11" s="246"/>
      <c r="HKM11" s="246"/>
      <c r="HKN11" s="246"/>
      <c r="HKO11" s="246"/>
      <c r="HKP11" s="246"/>
      <c r="HKQ11" s="246"/>
      <c r="HKR11" s="246"/>
      <c r="HKS11" s="246"/>
      <c r="HKT11" s="246"/>
      <c r="HKU11" s="246"/>
      <c r="HKV11" s="246"/>
      <c r="HKW11" s="246"/>
      <c r="HKX11" s="246"/>
      <c r="HKY11" s="246"/>
      <c r="HKZ11" s="246"/>
      <c r="HLA11" s="246"/>
      <c r="HLB11" s="246"/>
      <c r="HLC11" s="246"/>
      <c r="HLD11" s="246"/>
      <c r="HLE11" s="246"/>
      <c r="HLF11" s="246"/>
      <c r="HLG11" s="246"/>
      <c r="HLH11" s="246"/>
      <c r="HLI11" s="246"/>
      <c r="HLJ11" s="246"/>
      <c r="HLK11" s="246"/>
      <c r="HLL11" s="246"/>
      <c r="HLM11" s="246"/>
      <c r="HLN11" s="246"/>
      <c r="HLO11" s="246"/>
      <c r="HLP11" s="246"/>
      <c r="HLQ11" s="246"/>
      <c r="HLR11" s="246"/>
      <c r="HLS11" s="246"/>
      <c r="HLT11" s="246"/>
      <c r="HLU11" s="246"/>
      <c r="HLV11" s="246"/>
      <c r="HLW11" s="246"/>
      <c r="HLX11" s="246"/>
      <c r="HLY11" s="246"/>
      <c r="HLZ11" s="246"/>
      <c r="HMA11" s="246"/>
      <c r="HMB11" s="246"/>
      <c r="HMC11" s="246"/>
      <c r="HMD11" s="246"/>
      <c r="HME11" s="246"/>
      <c r="HMF11" s="246"/>
      <c r="HMG11" s="246"/>
      <c r="HMH11" s="246"/>
      <c r="HMI11" s="246"/>
      <c r="HMJ11" s="246"/>
      <c r="HMK11" s="246"/>
      <c r="HML11" s="246"/>
      <c r="HMM11" s="246"/>
      <c r="HMN11" s="246"/>
      <c r="HMO11" s="246"/>
      <c r="HMP11" s="246"/>
      <c r="HMQ11" s="246"/>
      <c r="HMR11" s="246"/>
      <c r="HMS11" s="246"/>
      <c r="HMT11" s="246"/>
      <c r="HMU11" s="246"/>
      <c r="HMV11" s="246"/>
      <c r="HMW11" s="246"/>
      <c r="HMX11" s="246"/>
      <c r="HMY11" s="246"/>
      <c r="HMZ11" s="246"/>
      <c r="HNA11" s="246"/>
      <c r="HNB11" s="246"/>
      <c r="HNC11" s="246"/>
      <c r="HND11" s="246"/>
      <c r="HNE11" s="246"/>
      <c r="HNF11" s="246"/>
      <c r="HNG11" s="246"/>
      <c r="HNH11" s="246"/>
      <c r="HNI11" s="246"/>
      <c r="HNJ11" s="246"/>
      <c r="HNK11" s="246"/>
      <c r="HNL11" s="246"/>
      <c r="HNM11" s="246"/>
      <c r="HNN11" s="246"/>
      <c r="HNO11" s="246"/>
      <c r="HNP11" s="246"/>
      <c r="HNQ11" s="246"/>
      <c r="HNR11" s="246"/>
      <c r="HNS11" s="246"/>
      <c r="HNT11" s="246"/>
      <c r="HNU11" s="246"/>
      <c r="HNV11" s="246"/>
      <c r="HNW11" s="246"/>
      <c r="HNX11" s="246"/>
      <c r="HNY11" s="246"/>
      <c r="HNZ11" s="246"/>
      <c r="HOA11" s="246"/>
      <c r="HOB11" s="246"/>
      <c r="HOC11" s="246"/>
      <c r="HOD11" s="246"/>
      <c r="HOE11" s="246"/>
      <c r="HOF11" s="246"/>
      <c r="HOG11" s="246"/>
      <c r="HOH11" s="246"/>
      <c r="HOI11" s="246"/>
      <c r="HOJ11" s="246"/>
      <c r="HOK11" s="246"/>
      <c r="HOL11" s="246"/>
      <c r="HOM11" s="246"/>
      <c r="HON11" s="246"/>
      <c r="HOO11" s="246"/>
      <c r="HOP11" s="246"/>
      <c r="HOQ11" s="246"/>
      <c r="HOR11" s="246"/>
      <c r="HOS11" s="246"/>
      <c r="HOT11" s="246"/>
      <c r="HOU11" s="246"/>
      <c r="HOV11" s="246"/>
      <c r="HOW11" s="246"/>
      <c r="HOX11" s="246"/>
      <c r="HOY11" s="246"/>
      <c r="HOZ11" s="246"/>
      <c r="HPA11" s="246"/>
      <c r="HPB11" s="246"/>
      <c r="HPC11" s="246"/>
      <c r="HPD11" s="246"/>
      <c r="HPE11" s="246"/>
      <c r="HPF11" s="246"/>
      <c r="HPG11" s="246"/>
      <c r="HPH11" s="246"/>
      <c r="HPI11" s="246"/>
      <c r="HPJ11" s="246"/>
      <c r="HPK11" s="246"/>
      <c r="HPL11" s="246"/>
      <c r="HPM11" s="246"/>
      <c r="HPN11" s="246"/>
      <c r="HPO11" s="246"/>
      <c r="HPP11" s="246"/>
      <c r="HPQ11" s="246"/>
      <c r="HPR11" s="246"/>
      <c r="HPS11" s="246"/>
      <c r="HPT11" s="246"/>
      <c r="HPU11" s="246"/>
      <c r="HPV11" s="246"/>
      <c r="HPW11" s="246"/>
      <c r="HPX11" s="246"/>
      <c r="HPY11" s="246"/>
      <c r="HPZ11" s="246"/>
      <c r="HQA11" s="246"/>
      <c r="HQB11" s="246"/>
      <c r="HQC11" s="246"/>
      <c r="HQD11" s="246"/>
      <c r="HQE11" s="246"/>
      <c r="HQF11" s="246"/>
      <c r="HQG11" s="246"/>
      <c r="HQH11" s="246"/>
      <c r="HQI11" s="246"/>
      <c r="HQJ11" s="246"/>
      <c r="HQK11" s="246"/>
      <c r="HQL11" s="246"/>
      <c r="HQM11" s="246"/>
      <c r="HQN11" s="246"/>
      <c r="HQO11" s="246"/>
      <c r="HQP11" s="246"/>
      <c r="HQQ11" s="246"/>
      <c r="HQR11" s="246"/>
      <c r="HQS11" s="246"/>
      <c r="HQT11" s="246"/>
      <c r="HQU11" s="246"/>
      <c r="HQV11" s="246"/>
      <c r="HQW11" s="246"/>
      <c r="HQX11" s="246"/>
      <c r="HQY11" s="246"/>
      <c r="HQZ11" s="246"/>
      <c r="HRA11" s="246"/>
      <c r="HRB11" s="246"/>
      <c r="HRC11" s="246"/>
      <c r="HRD11" s="246"/>
      <c r="HRE11" s="246"/>
      <c r="HRF11" s="246"/>
      <c r="HRG11" s="246"/>
      <c r="HRH11" s="246"/>
      <c r="HRI11" s="246"/>
      <c r="HRJ11" s="246"/>
      <c r="HRK11" s="246"/>
      <c r="HRL11" s="246"/>
      <c r="HRM11" s="246"/>
      <c r="HRN11" s="246"/>
      <c r="HRO11" s="246"/>
      <c r="HRP11" s="246"/>
      <c r="HRQ11" s="246"/>
      <c r="HRR11" s="246"/>
      <c r="HRS11" s="246"/>
      <c r="HRT11" s="246"/>
      <c r="HRU11" s="246"/>
      <c r="HRV11" s="246"/>
      <c r="HRW11" s="246"/>
      <c r="HRX11" s="246"/>
      <c r="HRY11" s="246"/>
      <c r="HRZ11" s="246"/>
      <c r="HSA11" s="246"/>
      <c r="HSB11" s="246"/>
      <c r="HSC11" s="246"/>
      <c r="HSD11" s="246"/>
      <c r="HSE11" s="246"/>
      <c r="HSF11" s="246"/>
      <c r="HSG11" s="246"/>
      <c r="HSH11" s="246"/>
      <c r="HSI11" s="246"/>
      <c r="HSJ11" s="246"/>
      <c r="HSK11" s="246"/>
      <c r="HSL11" s="246"/>
      <c r="HSM11" s="246"/>
      <c r="HSN11" s="246"/>
      <c r="HSO11" s="246"/>
      <c r="HSP11" s="246"/>
      <c r="HSQ11" s="246"/>
      <c r="HSR11" s="246"/>
      <c r="HSS11" s="246"/>
      <c r="HST11" s="246"/>
      <c r="HSU11" s="246"/>
      <c r="HSV11" s="246"/>
      <c r="HSW11" s="246"/>
      <c r="HSX11" s="246"/>
      <c r="HSY11" s="246"/>
      <c r="HSZ11" s="246"/>
      <c r="HTA11" s="246"/>
      <c r="HTB11" s="246"/>
      <c r="HTC11" s="246"/>
      <c r="HTD11" s="246"/>
      <c r="HTE11" s="246"/>
      <c r="HTF11" s="246"/>
      <c r="HTG11" s="246"/>
      <c r="HTH11" s="246"/>
      <c r="HTI11" s="246"/>
      <c r="HTJ11" s="246"/>
      <c r="HTK11" s="246"/>
      <c r="HTL11" s="246"/>
      <c r="HTM11" s="246"/>
      <c r="HTN11" s="246"/>
      <c r="HTO11" s="246"/>
      <c r="HTP11" s="246"/>
      <c r="HTQ11" s="246"/>
      <c r="HTR11" s="246"/>
      <c r="HTS11" s="246"/>
      <c r="HTT11" s="246"/>
      <c r="HTU11" s="246"/>
      <c r="HTV11" s="246"/>
      <c r="HTW11" s="246"/>
      <c r="HTX11" s="246"/>
      <c r="HTY11" s="246"/>
      <c r="HTZ11" s="246"/>
      <c r="HUA11" s="246"/>
      <c r="HUB11" s="246"/>
      <c r="HUC11" s="246"/>
      <c r="HUD11" s="246"/>
      <c r="HUE11" s="246"/>
      <c r="HUF11" s="246"/>
      <c r="HUG11" s="246"/>
      <c r="HUH11" s="246"/>
      <c r="HUI11" s="246"/>
      <c r="HUJ11" s="246"/>
      <c r="HUK11" s="246"/>
      <c r="HUL11" s="246"/>
      <c r="HUM11" s="246"/>
      <c r="HUN11" s="246"/>
      <c r="HUO11" s="246"/>
      <c r="HUP11" s="246"/>
      <c r="HUQ11" s="246"/>
      <c r="HUR11" s="246"/>
      <c r="HUS11" s="246"/>
      <c r="HUT11" s="246"/>
      <c r="HUU11" s="246"/>
      <c r="HUV11" s="246"/>
      <c r="HUW11" s="246"/>
      <c r="HUX11" s="246"/>
      <c r="HUY11" s="246"/>
      <c r="HUZ11" s="246"/>
      <c r="HVA11" s="246"/>
      <c r="HVB11" s="246"/>
      <c r="HVC11" s="246"/>
      <c r="HVD11" s="246"/>
      <c r="HVE11" s="246"/>
      <c r="HVF11" s="246"/>
      <c r="HVG11" s="246"/>
      <c r="HVH11" s="246"/>
      <c r="HVI11" s="246"/>
      <c r="HVJ11" s="246"/>
      <c r="HVK11" s="246"/>
      <c r="HVL11" s="246"/>
      <c r="HVM11" s="246"/>
      <c r="HVN11" s="246"/>
      <c r="HVO11" s="246"/>
      <c r="HVP11" s="246"/>
      <c r="HVQ11" s="246"/>
      <c r="HVR11" s="246"/>
      <c r="HVS11" s="246"/>
      <c r="HVT11" s="246"/>
      <c r="HVU11" s="246"/>
      <c r="HVV11" s="246"/>
      <c r="HVW11" s="246"/>
      <c r="HVX11" s="246"/>
      <c r="HVY11" s="246"/>
      <c r="HVZ11" s="246"/>
      <c r="HWA11" s="246"/>
      <c r="HWB11" s="246"/>
      <c r="HWC11" s="246"/>
      <c r="HWD11" s="246"/>
      <c r="HWE11" s="246"/>
      <c r="HWF11" s="246"/>
      <c r="HWG11" s="246"/>
      <c r="HWH11" s="246"/>
      <c r="HWI11" s="246"/>
      <c r="HWJ11" s="246"/>
      <c r="HWK11" s="246"/>
      <c r="HWL11" s="246"/>
      <c r="HWM11" s="246"/>
      <c r="HWN11" s="246"/>
      <c r="HWO11" s="246"/>
      <c r="HWP11" s="246"/>
      <c r="HWQ11" s="246"/>
      <c r="HWR11" s="246"/>
      <c r="HWS11" s="246"/>
      <c r="HWT11" s="246"/>
      <c r="HWU11" s="246"/>
      <c r="HWV11" s="246"/>
      <c r="HWW11" s="246"/>
      <c r="HWX11" s="246"/>
      <c r="HWY11" s="246"/>
      <c r="HWZ11" s="246"/>
      <c r="HXA11" s="246"/>
      <c r="HXB11" s="246"/>
      <c r="HXC11" s="246"/>
      <c r="HXD11" s="246"/>
      <c r="HXE11" s="246"/>
      <c r="HXF11" s="246"/>
      <c r="HXG11" s="246"/>
      <c r="HXH11" s="246"/>
      <c r="HXI11" s="246"/>
      <c r="HXJ11" s="246"/>
      <c r="HXK11" s="246"/>
      <c r="HXL11" s="246"/>
      <c r="HXM11" s="246"/>
      <c r="HXN11" s="246"/>
      <c r="HXO11" s="246"/>
      <c r="HXP11" s="246"/>
      <c r="HXQ11" s="246"/>
      <c r="HXR11" s="246"/>
      <c r="HXS11" s="246"/>
      <c r="HXT11" s="246"/>
      <c r="HXU11" s="246"/>
      <c r="HXV11" s="246"/>
      <c r="HXW11" s="246"/>
      <c r="HXX11" s="246"/>
      <c r="HXY11" s="246"/>
      <c r="HXZ11" s="246"/>
      <c r="HYA11" s="246"/>
      <c r="HYB11" s="246"/>
      <c r="HYC11" s="246"/>
      <c r="HYD11" s="246"/>
      <c r="HYE11" s="246"/>
      <c r="HYF11" s="246"/>
      <c r="HYG11" s="246"/>
      <c r="HYH11" s="246"/>
      <c r="HYI11" s="246"/>
      <c r="HYJ11" s="246"/>
      <c r="HYK11" s="246"/>
      <c r="HYL11" s="246"/>
      <c r="HYM11" s="246"/>
      <c r="HYN11" s="246"/>
      <c r="HYO11" s="246"/>
      <c r="HYP11" s="246"/>
      <c r="HYQ11" s="246"/>
      <c r="HYR11" s="246"/>
      <c r="HYS11" s="246"/>
      <c r="HYT11" s="246"/>
      <c r="HYU11" s="246"/>
      <c r="HYV11" s="246"/>
      <c r="HYW11" s="246"/>
      <c r="HYX11" s="246"/>
      <c r="HYY11" s="246"/>
      <c r="HYZ11" s="246"/>
      <c r="HZA11" s="246"/>
      <c r="HZB11" s="246"/>
      <c r="HZC11" s="246"/>
      <c r="HZD11" s="246"/>
      <c r="HZE11" s="246"/>
      <c r="HZF11" s="246"/>
      <c r="HZG11" s="246"/>
      <c r="HZH11" s="246"/>
      <c r="HZI11" s="246"/>
      <c r="HZJ11" s="246"/>
      <c r="HZK11" s="246"/>
      <c r="HZL11" s="246"/>
      <c r="HZM11" s="246"/>
      <c r="HZN11" s="246"/>
      <c r="HZO11" s="246"/>
      <c r="HZP11" s="246"/>
      <c r="HZQ11" s="246"/>
      <c r="HZR11" s="246"/>
      <c r="HZS11" s="246"/>
      <c r="HZT11" s="246"/>
      <c r="HZU11" s="246"/>
      <c r="HZV11" s="246"/>
      <c r="HZW11" s="246"/>
      <c r="HZX11" s="246"/>
      <c r="HZY11" s="246"/>
      <c r="HZZ11" s="246"/>
      <c r="IAA11" s="246"/>
      <c r="IAB11" s="246"/>
      <c r="IAC11" s="246"/>
      <c r="IAD11" s="246"/>
      <c r="IAE11" s="246"/>
      <c r="IAF11" s="246"/>
      <c r="IAG11" s="246"/>
      <c r="IAH11" s="246"/>
      <c r="IAI11" s="246"/>
      <c r="IAJ11" s="246"/>
      <c r="IAK11" s="246"/>
      <c r="IAL11" s="246"/>
      <c r="IAM11" s="246"/>
      <c r="IAN11" s="246"/>
      <c r="IAO11" s="246"/>
      <c r="IAP11" s="246"/>
      <c r="IAQ11" s="246"/>
      <c r="IAR11" s="246"/>
      <c r="IAS11" s="246"/>
      <c r="IAT11" s="246"/>
      <c r="IAU11" s="246"/>
      <c r="IAV11" s="246"/>
      <c r="IAW11" s="246"/>
      <c r="IAX11" s="246"/>
      <c r="IAY11" s="246"/>
      <c r="IAZ11" s="246"/>
      <c r="IBA11" s="246"/>
      <c r="IBB11" s="246"/>
      <c r="IBC11" s="246"/>
      <c r="IBD11" s="246"/>
      <c r="IBE11" s="246"/>
      <c r="IBF11" s="246"/>
      <c r="IBG11" s="246"/>
      <c r="IBH11" s="246"/>
      <c r="IBI11" s="246"/>
      <c r="IBJ11" s="246"/>
      <c r="IBK11" s="246"/>
      <c r="IBL11" s="246"/>
      <c r="IBM11" s="246"/>
      <c r="IBN11" s="246"/>
      <c r="IBO11" s="246"/>
      <c r="IBP11" s="246"/>
      <c r="IBQ11" s="246"/>
      <c r="IBR11" s="246"/>
      <c r="IBS11" s="246"/>
      <c r="IBT11" s="246"/>
      <c r="IBU11" s="246"/>
      <c r="IBV11" s="246"/>
      <c r="IBW11" s="246"/>
      <c r="IBX11" s="246"/>
      <c r="IBY11" s="246"/>
      <c r="IBZ11" s="246"/>
      <c r="ICA11" s="246"/>
      <c r="ICB11" s="246"/>
      <c r="ICC11" s="246"/>
      <c r="ICD11" s="246"/>
      <c r="ICE11" s="246"/>
      <c r="ICF11" s="246"/>
      <c r="ICG11" s="246"/>
      <c r="ICH11" s="246"/>
      <c r="ICI11" s="246"/>
      <c r="ICJ11" s="246"/>
      <c r="ICK11" s="246"/>
      <c r="ICL11" s="246"/>
      <c r="ICM11" s="246"/>
      <c r="ICN11" s="246"/>
      <c r="ICO11" s="246"/>
      <c r="ICP11" s="246"/>
      <c r="ICQ11" s="246"/>
      <c r="ICR11" s="246"/>
      <c r="ICS11" s="246"/>
      <c r="ICT11" s="246"/>
      <c r="ICU11" s="246"/>
      <c r="ICV11" s="246"/>
      <c r="ICW11" s="246"/>
      <c r="ICX11" s="246"/>
      <c r="ICY11" s="246"/>
      <c r="ICZ11" s="246"/>
      <c r="IDA11" s="246"/>
      <c r="IDB11" s="246"/>
      <c r="IDC11" s="246"/>
      <c r="IDD11" s="246"/>
      <c r="IDE11" s="246"/>
      <c r="IDF11" s="246"/>
      <c r="IDG11" s="246"/>
      <c r="IDH11" s="246"/>
      <c r="IDI11" s="246"/>
      <c r="IDJ11" s="246"/>
      <c r="IDK11" s="246"/>
      <c r="IDL11" s="246"/>
      <c r="IDM11" s="246"/>
      <c r="IDN11" s="246"/>
      <c r="IDO11" s="246"/>
      <c r="IDP11" s="246"/>
      <c r="IDQ11" s="246"/>
      <c r="IDR11" s="246"/>
      <c r="IDS11" s="246"/>
      <c r="IDT11" s="246"/>
      <c r="IDU11" s="246"/>
      <c r="IDV11" s="246"/>
      <c r="IDW11" s="246"/>
      <c r="IDX11" s="246"/>
      <c r="IDY11" s="246"/>
      <c r="IDZ11" s="246"/>
      <c r="IEA11" s="246"/>
      <c r="IEB11" s="246"/>
      <c r="IEC11" s="246"/>
      <c r="IED11" s="246"/>
      <c r="IEE11" s="246"/>
      <c r="IEF11" s="246"/>
      <c r="IEG11" s="246"/>
      <c r="IEH11" s="246"/>
      <c r="IEI11" s="246"/>
      <c r="IEJ11" s="246"/>
      <c r="IEK11" s="246"/>
      <c r="IEL11" s="246"/>
      <c r="IEM11" s="246"/>
      <c r="IEN11" s="246"/>
      <c r="IEO11" s="246"/>
      <c r="IEP11" s="246"/>
      <c r="IEQ11" s="246"/>
      <c r="IER11" s="246"/>
      <c r="IES11" s="246"/>
      <c r="IET11" s="246"/>
      <c r="IEU11" s="246"/>
      <c r="IEV11" s="246"/>
      <c r="IEW11" s="246"/>
      <c r="IEX11" s="246"/>
      <c r="IEY11" s="246"/>
      <c r="IEZ11" s="246"/>
      <c r="IFA11" s="246"/>
      <c r="IFB11" s="246"/>
      <c r="IFC11" s="246"/>
      <c r="IFD11" s="246"/>
      <c r="IFE11" s="246"/>
      <c r="IFF11" s="246"/>
      <c r="IFG11" s="246"/>
      <c r="IFH11" s="246"/>
      <c r="IFI11" s="246"/>
      <c r="IFJ11" s="246"/>
      <c r="IFK11" s="246"/>
      <c r="IFL11" s="246"/>
      <c r="IFM11" s="246"/>
      <c r="IFN11" s="246"/>
      <c r="IFO11" s="246"/>
      <c r="IFP11" s="246"/>
      <c r="IFQ11" s="246"/>
      <c r="IFR11" s="246"/>
      <c r="IFS11" s="246"/>
      <c r="IFT11" s="246"/>
      <c r="IFU11" s="246"/>
      <c r="IFV11" s="246"/>
      <c r="IFW11" s="246"/>
      <c r="IFX11" s="246"/>
      <c r="IFY11" s="246"/>
      <c r="IFZ11" s="246"/>
      <c r="IGA11" s="246"/>
      <c r="IGB11" s="246"/>
      <c r="IGC11" s="246"/>
      <c r="IGD11" s="246"/>
      <c r="IGE11" s="246"/>
      <c r="IGF11" s="246"/>
      <c r="IGG11" s="246"/>
      <c r="IGH11" s="246"/>
      <c r="IGI11" s="246"/>
      <c r="IGJ11" s="246"/>
      <c r="IGK11" s="246"/>
      <c r="IGL11" s="246"/>
      <c r="IGM11" s="246"/>
      <c r="IGN11" s="246"/>
      <c r="IGO11" s="246"/>
      <c r="IGP11" s="246"/>
      <c r="IGQ11" s="246"/>
      <c r="IGR11" s="246"/>
      <c r="IGS11" s="246"/>
      <c r="IGT11" s="246"/>
      <c r="IGU11" s="246"/>
      <c r="IGV11" s="246"/>
      <c r="IGW11" s="246"/>
      <c r="IGX11" s="246"/>
      <c r="IGY11" s="246"/>
      <c r="IGZ11" s="246"/>
      <c r="IHA11" s="246"/>
      <c r="IHB11" s="246"/>
      <c r="IHC11" s="246"/>
      <c r="IHD11" s="246"/>
      <c r="IHE11" s="246"/>
      <c r="IHF11" s="246"/>
      <c r="IHG11" s="246"/>
      <c r="IHH11" s="246"/>
      <c r="IHI11" s="246"/>
      <c r="IHJ11" s="246"/>
      <c r="IHK11" s="246"/>
      <c r="IHL11" s="246"/>
      <c r="IHM11" s="246"/>
      <c r="IHN11" s="246"/>
      <c r="IHO11" s="246"/>
      <c r="IHP11" s="246"/>
      <c r="IHQ11" s="246"/>
      <c r="IHR11" s="246"/>
      <c r="IHS11" s="246"/>
      <c r="IHT11" s="246"/>
      <c r="IHU11" s="246"/>
      <c r="IHV11" s="246"/>
      <c r="IHW11" s="246"/>
      <c r="IHX11" s="246"/>
      <c r="IHY11" s="246"/>
      <c r="IHZ11" s="246"/>
      <c r="IIA11" s="246"/>
      <c r="IIB11" s="246"/>
      <c r="IIC11" s="246"/>
      <c r="IID11" s="246"/>
      <c r="IIE11" s="246"/>
      <c r="IIF11" s="246"/>
      <c r="IIG11" s="246"/>
      <c r="IIH11" s="246"/>
      <c r="III11" s="246"/>
      <c r="IIJ11" s="246"/>
      <c r="IIK11" s="246"/>
      <c r="IIL11" s="246"/>
      <c r="IIM11" s="246"/>
      <c r="IIN11" s="246"/>
      <c r="IIO11" s="246"/>
      <c r="IIP11" s="246"/>
      <c r="IIQ11" s="246"/>
      <c r="IIR11" s="246"/>
      <c r="IIS11" s="246"/>
      <c r="IIT11" s="246"/>
      <c r="IIU11" s="246"/>
      <c r="IIV11" s="246"/>
      <c r="IIW11" s="246"/>
      <c r="IIX11" s="246"/>
      <c r="IIY11" s="246"/>
      <c r="IIZ11" s="246"/>
      <c r="IJA11" s="246"/>
      <c r="IJB11" s="246"/>
      <c r="IJC11" s="246"/>
      <c r="IJD11" s="246"/>
      <c r="IJE11" s="246"/>
      <c r="IJF11" s="246"/>
      <c r="IJG11" s="246"/>
      <c r="IJH11" s="246"/>
      <c r="IJI11" s="246"/>
      <c r="IJJ11" s="246"/>
      <c r="IJK11" s="246"/>
      <c r="IJL11" s="246"/>
      <c r="IJM11" s="246"/>
      <c r="IJN11" s="246"/>
      <c r="IJO11" s="246"/>
      <c r="IJP11" s="246"/>
      <c r="IJQ11" s="246"/>
      <c r="IJR11" s="246"/>
      <c r="IJS11" s="246"/>
      <c r="IJT11" s="246"/>
      <c r="IJU11" s="246"/>
      <c r="IJV11" s="246"/>
      <c r="IJW11" s="246"/>
      <c r="IJX11" s="246"/>
      <c r="IJY11" s="246"/>
      <c r="IJZ11" s="246"/>
      <c r="IKA11" s="246"/>
      <c r="IKB11" s="246"/>
      <c r="IKC11" s="246"/>
      <c r="IKD11" s="246"/>
      <c r="IKE11" s="246"/>
      <c r="IKF11" s="246"/>
      <c r="IKG11" s="246"/>
      <c r="IKH11" s="246"/>
      <c r="IKI11" s="246"/>
      <c r="IKJ11" s="246"/>
      <c r="IKK11" s="246"/>
      <c r="IKL11" s="246"/>
      <c r="IKM11" s="246"/>
      <c r="IKN11" s="246"/>
      <c r="IKO11" s="246"/>
      <c r="IKP11" s="246"/>
      <c r="IKQ11" s="246"/>
      <c r="IKR11" s="246"/>
      <c r="IKS11" s="246"/>
      <c r="IKT11" s="246"/>
      <c r="IKU11" s="246"/>
      <c r="IKV11" s="246"/>
      <c r="IKW11" s="246"/>
      <c r="IKX11" s="246"/>
      <c r="IKY11" s="246"/>
      <c r="IKZ11" s="246"/>
      <c r="ILA11" s="246"/>
      <c r="ILB11" s="246"/>
      <c r="ILC11" s="246"/>
      <c r="ILD11" s="246"/>
      <c r="ILE11" s="246"/>
      <c r="ILF11" s="246"/>
      <c r="ILG11" s="246"/>
      <c r="ILH11" s="246"/>
      <c r="ILI11" s="246"/>
      <c r="ILJ11" s="246"/>
      <c r="ILK11" s="246"/>
      <c r="ILL11" s="246"/>
      <c r="ILM11" s="246"/>
      <c r="ILN11" s="246"/>
      <c r="ILO11" s="246"/>
      <c r="ILP11" s="246"/>
      <c r="ILQ11" s="246"/>
      <c r="ILR11" s="246"/>
      <c r="ILS11" s="246"/>
      <c r="ILT11" s="246"/>
      <c r="ILU11" s="246"/>
      <c r="ILV11" s="246"/>
      <c r="ILW11" s="246"/>
      <c r="ILX11" s="246"/>
      <c r="ILY11" s="246"/>
      <c r="ILZ11" s="246"/>
      <c r="IMA11" s="246"/>
      <c r="IMB11" s="246"/>
      <c r="IMC11" s="246"/>
      <c r="IMD11" s="246"/>
      <c r="IME11" s="246"/>
      <c r="IMF11" s="246"/>
      <c r="IMG11" s="246"/>
      <c r="IMH11" s="246"/>
      <c r="IMI11" s="246"/>
      <c r="IMJ11" s="246"/>
      <c r="IMK11" s="246"/>
      <c r="IML11" s="246"/>
      <c r="IMM11" s="246"/>
      <c r="IMN11" s="246"/>
      <c r="IMO11" s="246"/>
      <c r="IMP11" s="246"/>
      <c r="IMQ11" s="246"/>
      <c r="IMR11" s="246"/>
      <c r="IMS11" s="246"/>
      <c r="IMT11" s="246"/>
      <c r="IMU11" s="246"/>
      <c r="IMV11" s="246"/>
      <c r="IMW11" s="246"/>
      <c r="IMX11" s="246"/>
      <c r="IMY11" s="246"/>
      <c r="IMZ11" s="246"/>
      <c r="INA11" s="246"/>
      <c r="INB11" s="246"/>
      <c r="INC11" s="246"/>
      <c r="IND11" s="246"/>
      <c r="INE11" s="246"/>
      <c r="INF11" s="246"/>
      <c r="ING11" s="246"/>
      <c r="INH11" s="246"/>
      <c r="INI11" s="246"/>
      <c r="INJ11" s="246"/>
      <c r="INK11" s="246"/>
      <c r="INL11" s="246"/>
      <c r="INM11" s="246"/>
      <c r="INN11" s="246"/>
      <c r="INO11" s="246"/>
      <c r="INP11" s="246"/>
      <c r="INQ11" s="246"/>
      <c r="INR11" s="246"/>
      <c r="INS11" s="246"/>
      <c r="INT11" s="246"/>
      <c r="INU11" s="246"/>
      <c r="INV11" s="246"/>
      <c r="INW11" s="246"/>
      <c r="INX11" s="246"/>
      <c r="INY11" s="246"/>
      <c r="INZ11" s="246"/>
      <c r="IOA11" s="246"/>
      <c r="IOB11" s="246"/>
      <c r="IOC11" s="246"/>
      <c r="IOD11" s="246"/>
      <c r="IOE11" s="246"/>
      <c r="IOF11" s="246"/>
      <c r="IOG11" s="246"/>
      <c r="IOH11" s="246"/>
      <c r="IOI11" s="246"/>
      <c r="IOJ11" s="246"/>
      <c r="IOK11" s="246"/>
      <c r="IOL11" s="246"/>
      <c r="IOM11" s="246"/>
      <c r="ION11" s="246"/>
      <c r="IOO11" s="246"/>
      <c r="IOP11" s="246"/>
      <c r="IOQ11" s="246"/>
      <c r="IOR11" s="246"/>
      <c r="IOS11" s="246"/>
      <c r="IOT11" s="246"/>
      <c r="IOU11" s="246"/>
      <c r="IOV11" s="246"/>
      <c r="IOW11" s="246"/>
      <c r="IOX11" s="246"/>
      <c r="IOY11" s="246"/>
      <c r="IOZ11" s="246"/>
      <c r="IPA11" s="246"/>
      <c r="IPB11" s="246"/>
      <c r="IPC11" s="246"/>
      <c r="IPD11" s="246"/>
      <c r="IPE11" s="246"/>
      <c r="IPF11" s="246"/>
      <c r="IPG11" s="246"/>
      <c r="IPH11" s="246"/>
      <c r="IPI11" s="246"/>
      <c r="IPJ11" s="246"/>
      <c r="IPK11" s="246"/>
      <c r="IPL11" s="246"/>
      <c r="IPM11" s="246"/>
      <c r="IPN11" s="246"/>
      <c r="IPO11" s="246"/>
      <c r="IPP11" s="246"/>
      <c r="IPQ11" s="246"/>
      <c r="IPR11" s="246"/>
      <c r="IPS11" s="246"/>
      <c r="IPT11" s="246"/>
      <c r="IPU11" s="246"/>
      <c r="IPV11" s="246"/>
      <c r="IPW11" s="246"/>
      <c r="IPX11" s="246"/>
      <c r="IPY11" s="246"/>
      <c r="IPZ11" s="246"/>
      <c r="IQA11" s="246"/>
      <c r="IQB11" s="246"/>
      <c r="IQC11" s="246"/>
      <c r="IQD11" s="246"/>
      <c r="IQE11" s="246"/>
      <c r="IQF11" s="246"/>
      <c r="IQG11" s="246"/>
      <c r="IQH11" s="246"/>
      <c r="IQI11" s="246"/>
      <c r="IQJ11" s="246"/>
      <c r="IQK11" s="246"/>
      <c r="IQL11" s="246"/>
      <c r="IQM11" s="246"/>
      <c r="IQN11" s="246"/>
      <c r="IQO11" s="246"/>
      <c r="IQP11" s="246"/>
      <c r="IQQ11" s="246"/>
      <c r="IQR11" s="246"/>
      <c r="IQS11" s="246"/>
      <c r="IQT11" s="246"/>
      <c r="IQU11" s="246"/>
      <c r="IQV11" s="246"/>
      <c r="IQW11" s="246"/>
      <c r="IQX11" s="246"/>
      <c r="IQY11" s="246"/>
      <c r="IQZ11" s="246"/>
      <c r="IRA11" s="246"/>
      <c r="IRB11" s="246"/>
      <c r="IRC11" s="246"/>
      <c r="IRD11" s="246"/>
      <c r="IRE11" s="246"/>
      <c r="IRF11" s="246"/>
      <c r="IRG11" s="246"/>
      <c r="IRH11" s="246"/>
      <c r="IRI11" s="246"/>
      <c r="IRJ11" s="246"/>
      <c r="IRK11" s="246"/>
      <c r="IRL11" s="246"/>
      <c r="IRM11" s="246"/>
      <c r="IRN11" s="246"/>
      <c r="IRO11" s="246"/>
      <c r="IRP11" s="246"/>
      <c r="IRQ11" s="246"/>
      <c r="IRR11" s="246"/>
      <c r="IRS11" s="246"/>
      <c r="IRT11" s="246"/>
      <c r="IRU11" s="246"/>
      <c r="IRV11" s="246"/>
      <c r="IRW11" s="246"/>
      <c r="IRX11" s="246"/>
      <c r="IRY11" s="246"/>
      <c r="IRZ11" s="246"/>
      <c r="ISA11" s="246"/>
      <c r="ISB11" s="246"/>
      <c r="ISC11" s="246"/>
      <c r="ISD11" s="246"/>
      <c r="ISE11" s="246"/>
      <c r="ISF11" s="246"/>
      <c r="ISG11" s="246"/>
      <c r="ISH11" s="246"/>
      <c r="ISI11" s="246"/>
      <c r="ISJ11" s="246"/>
      <c r="ISK11" s="246"/>
      <c r="ISL11" s="246"/>
      <c r="ISM11" s="246"/>
      <c r="ISN11" s="246"/>
      <c r="ISO11" s="246"/>
      <c r="ISP11" s="246"/>
      <c r="ISQ11" s="246"/>
      <c r="ISR11" s="246"/>
      <c r="ISS11" s="246"/>
      <c r="IST11" s="246"/>
      <c r="ISU11" s="246"/>
      <c r="ISV11" s="246"/>
      <c r="ISW11" s="246"/>
      <c r="ISX11" s="246"/>
      <c r="ISY11" s="246"/>
      <c r="ISZ11" s="246"/>
      <c r="ITA11" s="246"/>
      <c r="ITB11" s="246"/>
      <c r="ITC11" s="246"/>
      <c r="ITD11" s="246"/>
      <c r="ITE11" s="246"/>
      <c r="ITF11" s="246"/>
      <c r="ITG11" s="246"/>
      <c r="ITH11" s="246"/>
      <c r="ITI11" s="246"/>
      <c r="ITJ11" s="246"/>
      <c r="ITK11" s="246"/>
      <c r="ITL11" s="246"/>
      <c r="ITM11" s="246"/>
      <c r="ITN11" s="246"/>
      <c r="ITO11" s="246"/>
      <c r="ITP11" s="246"/>
      <c r="ITQ11" s="246"/>
      <c r="ITR11" s="246"/>
      <c r="ITS11" s="246"/>
      <c r="ITT11" s="246"/>
      <c r="ITU11" s="246"/>
      <c r="ITV11" s="246"/>
      <c r="ITW11" s="246"/>
      <c r="ITX11" s="246"/>
      <c r="ITY11" s="246"/>
      <c r="ITZ11" s="246"/>
      <c r="IUA11" s="246"/>
      <c r="IUB11" s="246"/>
      <c r="IUC11" s="246"/>
      <c r="IUD11" s="246"/>
      <c r="IUE11" s="246"/>
      <c r="IUF11" s="246"/>
      <c r="IUG11" s="246"/>
      <c r="IUH11" s="246"/>
      <c r="IUI11" s="246"/>
      <c r="IUJ11" s="246"/>
      <c r="IUK11" s="246"/>
      <c r="IUL11" s="246"/>
      <c r="IUM11" s="246"/>
      <c r="IUN11" s="246"/>
      <c r="IUO11" s="246"/>
      <c r="IUP11" s="246"/>
      <c r="IUQ11" s="246"/>
      <c r="IUR11" s="246"/>
      <c r="IUS11" s="246"/>
      <c r="IUT11" s="246"/>
      <c r="IUU11" s="246"/>
      <c r="IUV11" s="246"/>
      <c r="IUW11" s="246"/>
      <c r="IUX11" s="246"/>
      <c r="IUY11" s="246"/>
      <c r="IUZ11" s="246"/>
      <c r="IVA11" s="246"/>
      <c r="IVB11" s="246"/>
      <c r="IVC11" s="246"/>
      <c r="IVD11" s="246"/>
      <c r="IVE11" s="246"/>
      <c r="IVF11" s="246"/>
      <c r="IVG11" s="246"/>
      <c r="IVH11" s="246"/>
      <c r="IVI11" s="246"/>
      <c r="IVJ11" s="246"/>
      <c r="IVK11" s="246"/>
      <c r="IVL11" s="246"/>
      <c r="IVM11" s="246"/>
      <c r="IVN11" s="246"/>
      <c r="IVO11" s="246"/>
      <c r="IVP11" s="246"/>
      <c r="IVQ11" s="246"/>
      <c r="IVR11" s="246"/>
      <c r="IVS11" s="246"/>
      <c r="IVT11" s="246"/>
      <c r="IVU11" s="246"/>
      <c r="IVV11" s="246"/>
      <c r="IVW11" s="246"/>
      <c r="IVX11" s="246"/>
      <c r="IVY11" s="246"/>
      <c r="IVZ11" s="246"/>
      <c r="IWA11" s="246"/>
      <c r="IWB11" s="246"/>
      <c r="IWC11" s="246"/>
      <c r="IWD11" s="246"/>
      <c r="IWE11" s="246"/>
      <c r="IWF11" s="246"/>
      <c r="IWG11" s="246"/>
      <c r="IWH11" s="246"/>
      <c r="IWI11" s="246"/>
      <c r="IWJ11" s="246"/>
      <c r="IWK11" s="246"/>
      <c r="IWL11" s="246"/>
      <c r="IWM11" s="246"/>
      <c r="IWN11" s="246"/>
      <c r="IWO11" s="246"/>
      <c r="IWP11" s="246"/>
      <c r="IWQ11" s="246"/>
      <c r="IWR11" s="246"/>
      <c r="IWS11" s="246"/>
      <c r="IWT11" s="246"/>
      <c r="IWU11" s="246"/>
      <c r="IWV11" s="246"/>
      <c r="IWW11" s="246"/>
      <c r="IWX11" s="246"/>
      <c r="IWY11" s="246"/>
      <c r="IWZ11" s="246"/>
      <c r="IXA11" s="246"/>
      <c r="IXB11" s="246"/>
      <c r="IXC11" s="246"/>
      <c r="IXD11" s="246"/>
      <c r="IXE11" s="246"/>
      <c r="IXF11" s="246"/>
      <c r="IXG11" s="246"/>
      <c r="IXH11" s="246"/>
      <c r="IXI11" s="246"/>
      <c r="IXJ11" s="246"/>
      <c r="IXK11" s="246"/>
      <c r="IXL11" s="246"/>
      <c r="IXM11" s="246"/>
      <c r="IXN11" s="246"/>
      <c r="IXO11" s="246"/>
      <c r="IXP11" s="246"/>
      <c r="IXQ11" s="246"/>
      <c r="IXR11" s="246"/>
      <c r="IXS11" s="246"/>
      <c r="IXT11" s="246"/>
      <c r="IXU11" s="246"/>
      <c r="IXV11" s="246"/>
      <c r="IXW11" s="246"/>
      <c r="IXX11" s="246"/>
      <c r="IXY11" s="246"/>
      <c r="IXZ11" s="246"/>
      <c r="IYA11" s="246"/>
      <c r="IYB11" s="246"/>
      <c r="IYC11" s="246"/>
      <c r="IYD11" s="246"/>
      <c r="IYE11" s="246"/>
      <c r="IYF11" s="246"/>
      <c r="IYG11" s="246"/>
      <c r="IYH11" s="246"/>
      <c r="IYI11" s="246"/>
      <c r="IYJ11" s="246"/>
      <c r="IYK11" s="246"/>
      <c r="IYL11" s="246"/>
      <c r="IYM11" s="246"/>
      <c r="IYN11" s="246"/>
      <c r="IYO11" s="246"/>
      <c r="IYP11" s="246"/>
      <c r="IYQ11" s="246"/>
      <c r="IYR11" s="246"/>
      <c r="IYS11" s="246"/>
      <c r="IYT11" s="246"/>
      <c r="IYU11" s="246"/>
      <c r="IYV11" s="246"/>
      <c r="IYW11" s="246"/>
      <c r="IYX11" s="246"/>
      <c r="IYY11" s="246"/>
      <c r="IYZ11" s="246"/>
      <c r="IZA11" s="246"/>
      <c r="IZB11" s="246"/>
      <c r="IZC11" s="246"/>
      <c r="IZD11" s="246"/>
      <c r="IZE11" s="246"/>
      <c r="IZF11" s="246"/>
      <c r="IZG11" s="246"/>
      <c r="IZH11" s="246"/>
      <c r="IZI11" s="246"/>
      <c r="IZJ11" s="246"/>
      <c r="IZK11" s="246"/>
      <c r="IZL11" s="246"/>
      <c r="IZM11" s="246"/>
      <c r="IZN11" s="246"/>
      <c r="IZO11" s="246"/>
      <c r="IZP11" s="246"/>
      <c r="IZQ11" s="246"/>
      <c r="IZR11" s="246"/>
      <c r="IZS11" s="246"/>
      <c r="IZT11" s="246"/>
      <c r="IZU11" s="246"/>
      <c r="IZV11" s="246"/>
      <c r="IZW11" s="246"/>
      <c r="IZX11" s="246"/>
      <c r="IZY11" s="246"/>
      <c r="IZZ11" s="246"/>
      <c r="JAA11" s="246"/>
      <c r="JAB11" s="246"/>
      <c r="JAC11" s="246"/>
      <c r="JAD11" s="246"/>
      <c r="JAE11" s="246"/>
      <c r="JAF11" s="246"/>
      <c r="JAG11" s="246"/>
      <c r="JAH11" s="246"/>
      <c r="JAI11" s="246"/>
      <c r="JAJ11" s="246"/>
      <c r="JAK11" s="246"/>
      <c r="JAL11" s="246"/>
      <c r="JAM11" s="246"/>
      <c r="JAN11" s="246"/>
      <c r="JAO11" s="246"/>
      <c r="JAP11" s="246"/>
      <c r="JAQ11" s="246"/>
      <c r="JAR11" s="246"/>
      <c r="JAS11" s="246"/>
      <c r="JAT11" s="246"/>
      <c r="JAU11" s="246"/>
      <c r="JAV11" s="246"/>
      <c r="JAW11" s="246"/>
      <c r="JAX11" s="246"/>
      <c r="JAY11" s="246"/>
      <c r="JAZ11" s="246"/>
      <c r="JBA11" s="246"/>
      <c r="JBB11" s="246"/>
      <c r="JBC11" s="246"/>
      <c r="JBD11" s="246"/>
      <c r="JBE11" s="246"/>
      <c r="JBF11" s="246"/>
      <c r="JBG11" s="246"/>
      <c r="JBH11" s="246"/>
      <c r="JBI11" s="246"/>
      <c r="JBJ11" s="246"/>
      <c r="JBK11" s="246"/>
      <c r="JBL11" s="246"/>
      <c r="JBM11" s="246"/>
      <c r="JBN11" s="246"/>
      <c r="JBO11" s="246"/>
      <c r="JBP11" s="246"/>
      <c r="JBQ11" s="246"/>
      <c r="JBR11" s="246"/>
      <c r="JBS11" s="246"/>
      <c r="JBT11" s="246"/>
      <c r="JBU11" s="246"/>
      <c r="JBV11" s="246"/>
      <c r="JBW11" s="246"/>
      <c r="JBX11" s="246"/>
      <c r="JBY11" s="246"/>
      <c r="JBZ11" s="246"/>
      <c r="JCA11" s="246"/>
      <c r="JCB11" s="246"/>
      <c r="JCC11" s="246"/>
      <c r="JCD11" s="246"/>
      <c r="JCE11" s="246"/>
      <c r="JCF11" s="246"/>
      <c r="JCG11" s="246"/>
      <c r="JCH11" s="246"/>
      <c r="JCI11" s="246"/>
      <c r="JCJ11" s="246"/>
      <c r="JCK11" s="246"/>
      <c r="JCL11" s="246"/>
      <c r="JCM11" s="246"/>
      <c r="JCN11" s="246"/>
      <c r="JCO11" s="246"/>
      <c r="JCP11" s="246"/>
      <c r="JCQ11" s="246"/>
      <c r="JCR11" s="246"/>
      <c r="JCS11" s="246"/>
      <c r="JCT11" s="246"/>
      <c r="JCU11" s="246"/>
      <c r="JCV11" s="246"/>
      <c r="JCW11" s="246"/>
      <c r="JCX11" s="246"/>
      <c r="JCY11" s="246"/>
      <c r="JCZ11" s="246"/>
      <c r="JDA11" s="246"/>
      <c r="JDB11" s="246"/>
      <c r="JDC11" s="246"/>
      <c r="JDD11" s="246"/>
      <c r="JDE11" s="246"/>
      <c r="JDF11" s="246"/>
      <c r="JDG11" s="246"/>
      <c r="JDH11" s="246"/>
      <c r="JDI11" s="246"/>
      <c r="JDJ11" s="246"/>
      <c r="JDK11" s="246"/>
      <c r="JDL11" s="246"/>
      <c r="JDM11" s="246"/>
      <c r="JDN11" s="246"/>
      <c r="JDO11" s="246"/>
      <c r="JDP11" s="246"/>
      <c r="JDQ11" s="246"/>
      <c r="JDR11" s="246"/>
      <c r="JDS11" s="246"/>
      <c r="JDT11" s="246"/>
      <c r="JDU11" s="246"/>
      <c r="JDV11" s="246"/>
      <c r="JDW11" s="246"/>
      <c r="JDX11" s="246"/>
      <c r="JDY11" s="246"/>
      <c r="JDZ11" s="246"/>
      <c r="JEA11" s="246"/>
      <c r="JEB11" s="246"/>
      <c r="JEC11" s="246"/>
      <c r="JED11" s="246"/>
      <c r="JEE11" s="246"/>
      <c r="JEF11" s="246"/>
      <c r="JEG11" s="246"/>
      <c r="JEH11" s="246"/>
      <c r="JEI11" s="246"/>
      <c r="JEJ11" s="246"/>
      <c r="JEK11" s="246"/>
      <c r="JEL11" s="246"/>
      <c r="JEM11" s="246"/>
      <c r="JEN11" s="246"/>
      <c r="JEO11" s="246"/>
      <c r="JEP11" s="246"/>
      <c r="JEQ11" s="246"/>
      <c r="JER11" s="246"/>
      <c r="JES11" s="246"/>
      <c r="JET11" s="246"/>
      <c r="JEU11" s="246"/>
      <c r="JEV11" s="246"/>
      <c r="JEW11" s="246"/>
      <c r="JEX11" s="246"/>
      <c r="JEY11" s="246"/>
      <c r="JEZ11" s="246"/>
      <c r="JFA11" s="246"/>
      <c r="JFB11" s="246"/>
      <c r="JFC11" s="246"/>
      <c r="JFD11" s="246"/>
      <c r="JFE11" s="246"/>
      <c r="JFF11" s="246"/>
      <c r="JFG11" s="246"/>
      <c r="JFH11" s="246"/>
      <c r="JFI11" s="246"/>
      <c r="JFJ11" s="246"/>
      <c r="JFK11" s="246"/>
      <c r="JFL11" s="246"/>
      <c r="JFM11" s="246"/>
      <c r="JFN11" s="246"/>
      <c r="JFO11" s="246"/>
      <c r="JFP11" s="246"/>
      <c r="JFQ11" s="246"/>
      <c r="JFR11" s="246"/>
      <c r="JFS11" s="246"/>
      <c r="JFT11" s="246"/>
      <c r="JFU11" s="246"/>
      <c r="JFV11" s="246"/>
      <c r="JFW11" s="246"/>
      <c r="JFX11" s="246"/>
      <c r="JFY11" s="246"/>
      <c r="JFZ11" s="246"/>
      <c r="JGA11" s="246"/>
      <c r="JGB11" s="246"/>
      <c r="JGC11" s="246"/>
      <c r="JGD11" s="246"/>
      <c r="JGE11" s="246"/>
      <c r="JGF11" s="246"/>
      <c r="JGG11" s="246"/>
      <c r="JGH11" s="246"/>
      <c r="JGI11" s="246"/>
      <c r="JGJ11" s="246"/>
      <c r="JGK11" s="246"/>
      <c r="JGL11" s="246"/>
      <c r="JGM11" s="246"/>
      <c r="JGN11" s="246"/>
      <c r="JGO11" s="246"/>
      <c r="JGP11" s="246"/>
      <c r="JGQ11" s="246"/>
      <c r="JGR11" s="246"/>
      <c r="JGS11" s="246"/>
      <c r="JGT11" s="246"/>
      <c r="JGU11" s="246"/>
      <c r="JGV11" s="246"/>
      <c r="JGW11" s="246"/>
      <c r="JGX11" s="246"/>
      <c r="JGY11" s="246"/>
      <c r="JGZ11" s="246"/>
      <c r="JHA11" s="246"/>
      <c r="JHB11" s="246"/>
      <c r="JHC11" s="246"/>
      <c r="JHD11" s="246"/>
      <c r="JHE11" s="246"/>
      <c r="JHF11" s="246"/>
      <c r="JHG11" s="246"/>
      <c r="JHH11" s="246"/>
      <c r="JHI11" s="246"/>
      <c r="JHJ11" s="246"/>
      <c r="JHK11" s="246"/>
      <c r="JHL11" s="246"/>
      <c r="JHM11" s="246"/>
      <c r="JHN11" s="246"/>
      <c r="JHO11" s="246"/>
      <c r="JHP11" s="246"/>
      <c r="JHQ11" s="246"/>
      <c r="JHR11" s="246"/>
      <c r="JHS11" s="246"/>
      <c r="JHT11" s="246"/>
      <c r="JHU11" s="246"/>
      <c r="JHV11" s="246"/>
      <c r="JHW11" s="246"/>
      <c r="JHX11" s="246"/>
      <c r="JHY11" s="246"/>
      <c r="JHZ11" s="246"/>
      <c r="JIA11" s="246"/>
      <c r="JIB11" s="246"/>
      <c r="JIC11" s="246"/>
      <c r="JID11" s="246"/>
      <c r="JIE11" s="246"/>
      <c r="JIF11" s="246"/>
      <c r="JIG11" s="246"/>
      <c r="JIH11" s="246"/>
      <c r="JII11" s="246"/>
      <c r="JIJ11" s="246"/>
      <c r="JIK11" s="246"/>
      <c r="JIL11" s="246"/>
      <c r="JIM11" s="246"/>
      <c r="JIN11" s="246"/>
      <c r="JIO11" s="246"/>
      <c r="JIP11" s="246"/>
      <c r="JIQ11" s="246"/>
      <c r="JIR11" s="246"/>
      <c r="JIS11" s="246"/>
      <c r="JIT11" s="246"/>
      <c r="JIU11" s="246"/>
      <c r="JIV11" s="246"/>
      <c r="JIW11" s="246"/>
      <c r="JIX11" s="246"/>
      <c r="JIY11" s="246"/>
      <c r="JIZ11" s="246"/>
      <c r="JJA11" s="246"/>
      <c r="JJB11" s="246"/>
      <c r="JJC11" s="246"/>
      <c r="JJD11" s="246"/>
      <c r="JJE11" s="246"/>
      <c r="JJF11" s="246"/>
      <c r="JJG11" s="246"/>
      <c r="JJH11" s="246"/>
      <c r="JJI11" s="246"/>
      <c r="JJJ11" s="246"/>
      <c r="JJK11" s="246"/>
      <c r="JJL11" s="246"/>
      <c r="JJM11" s="246"/>
      <c r="JJN11" s="246"/>
      <c r="JJO11" s="246"/>
      <c r="JJP11" s="246"/>
      <c r="JJQ11" s="246"/>
      <c r="JJR11" s="246"/>
      <c r="JJS11" s="246"/>
      <c r="JJT11" s="246"/>
      <c r="JJU11" s="246"/>
      <c r="JJV11" s="246"/>
      <c r="JJW11" s="246"/>
      <c r="JJX11" s="246"/>
      <c r="JJY11" s="246"/>
      <c r="JJZ11" s="246"/>
      <c r="JKA11" s="246"/>
      <c r="JKB11" s="246"/>
      <c r="JKC11" s="246"/>
      <c r="JKD11" s="246"/>
      <c r="JKE11" s="246"/>
      <c r="JKF11" s="246"/>
      <c r="JKG11" s="246"/>
      <c r="JKH11" s="246"/>
      <c r="JKI11" s="246"/>
      <c r="JKJ11" s="246"/>
      <c r="JKK11" s="246"/>
      <c r="JKL11" s="246"/>
      <c r="JKM11" s="246"/>
      <c r="JKN11" s="246"/>
      <c r="JKO11" s="246"/>
      <c r="JKP11" s="246"/>
      <c r="JKQ11" s="246"/>
      <c r="JKR11" s="246"/>
      <c r="JKS11" s="246"/>
      <c r="JKT11" s="246"/>
      <c r="JKU11" s="246"/>
      <c r="JKV11" s="246"/>
      <c r="JKW11" s="246"/>
      <c r="JKX11" s="246"/>
      <c r="JKY11" s="246"/>
      <c r="JKZ11" s="246"/>
      <c r="JLA11" s="246"/>
      <c r="JLB11" s="246"/>
      <c r="JLC11" s="246"/>
      <c r="JLD11" s="246"/>
      <c r="JLE11" s="246"/>
      <c r="JLF11" s="246"/>
      <c r="JLG11" s="246"/>
      <c r="JLH11" s="246"/>
      <c r="JLI11" s="246"/>
      <c r="JLJ11" s="246"/>
      <c r="JLK11" s="246"/>
      <c r="JLL11" s="246"/>
      <c r="JLM11" s="246"/>
      <c r="JLN11" s="246"/>
      <c r="JLO11" s="246"/>
      <c r="JLP11" s="246"/>
      <c r="JLQ11" s="246"/>
      <c r="JLR11" s="246"/>
      <c r="JLS11" s="246"/>
      <c r="JLT11" s="246"/>
      <c r="JLU11" s="246"/>
      <c r="JLV11" s="246"/>
      <c r="JLW11" s="246"/>
      <c r="JLX11" s="246"/>
      <c r="JLY11" s="246"/>
      <c r="JLZ11" s="246"/>
      <c r="JMA11" s="246"/>
      <c r="JMB11" s="246"/>
      <c r="JMC11" s="246"/>
      <c r="JMD11" s="246"/>
      <c r="JME11" s="246"/>
      <c r="JMF11" s="246"/>
      <c r="JMG11" s="246"/>
      <c r="JMH11" s="246"/>
      <c r="JMI11" s="246"/>
      <c r="JMJ11" s="246"/>
      <c r="JMK11" s="246"/>
      <c r="JML11" s="246"/>
      <c r="JMM11" s="246"/>
      <c r="JMN11" s="246"/>
      <c r="JMO11" s="246"/>
      <c r="JMP11" s="246"/>
      <c r="JMQ11" s="246"/>
      <c r="JMR11" s="246"/>
      <c r="JMS11" s="246"/>
      <c r="JMT11" s="246"/>
      <c r="JMU11" s="246"/>
      <c r="JMV11" s="246"/>
      <c r="JMW11" s="246"/>
      <c r="JMX11" s="246"/>
      <c r="JMY11" s="246"/>
      <c r="JMZ11" s="246"/>
      <c r="JNA11" s="246"/>
      <c r="JNB11" s="246"/>
      <c r="JNC11" s="246"/>
      <c r="JND11" s="246"/>
      <c r="JNE11" s="246"/>
      <c r="JNF11" s="246"/>
      <c r="JNG11" s="246"/>
      <c r="JNH11" s="246"/>
      <c r="JNI11" s="246"/>
      <c r="JNJ11" s="246"/>
      <c r="JNK11" s="246"/>
      <c r="JNL11" s="246"/>
      <c r="JNM11" s="246"/>
      <c r="JNN11" s="246"/>
      <c r="JNO11" s="246"/>
      <c r="JNP11" s="246"/>
      <c r="JNQ11" s="246"/>
      <c r="JNR11" s="246"/>
      <c r="JNS11" s="246"/>
      <c r="JNT11" s="246"/>
      <c r="JNU11" s="246"/>
      <c r="JNV11" s="246"/>
      <c r="JNW11" s="246"/>
      <c r="JNX11" s="246"/>
      <c r="JNY11" s="246"/>
      <c r="JNZ11" s="246"/>
      <c r="JOA11" s="246"/>
      <c r="JOB11" s="246"/>
      <c r="JOC11" s="246"/>
      <c r="JOD11" s="246"/>
      <c r="JOE11" s="246"/>
      <c r="JOF11" s="246"/>
      <c r="JOG11" s="246"/>
      <c r="JOH11" s="246"/>
      <c r="JOI11" s="246"/>
      <c r="JOJ11" s="246"/>
      <c r="JOK11" s="246"/>
      <c r="JOL11" s="246"/>
      <c r="JOM11" s="246"/>
      <c r="JON11" s="246"/>
      <c r="JOO11" s="246"/>
      <c r="JOP11" s="246"/>
      <c r="JOQ11" s="246"/>
      <c r="JOR11" s="246"/>
      <c r="JOS11" s="246"/>
      <c r="JOT11" s="246"/>
      <c r="JOU11" s="246"/>
      <c r="JOV11" s="246"/>
      <c r="JOW11" s="246"/>
      <c r="JOX11" s="246"/>
      <c r="JOY11" s="246"/>
      <c r="JOZ11" s="246"/>
      <c r="JPA11" s="246"/>
      <c r="JPB11" s="246"/>
      <c r="JPC11" s="246"/>
      <c r="JPD11" s="246"/>
      <c r="JPE11" s="246"/>
      <c r="JPF11" s="246"/>
      <c r="JPG11" s="246"/>
      <c r="JPH11" s="246"/>
      <c r="JPI11" s="246"/>
      <c r="JPJ11" s="246"/>
      <c r="JPK11" s="246"/>
      <c r="JPL11" s="246"/>
      <c r="JPM11" s="246"/>
      <c r="JPN11" s="246"/>
      <c r="JPO11" s="246"/>
      <c r="JPP11" s="246"/>
      <c r="JPQ11" s="246"/>
      <c r="JPR11" s="246"/>
      <c r="JPS11" s="246"/>
      <c r="JPT11" s="246"/>
      <c r="JPU11" s="246"/>
      <c r="JPV11" s="246"/>
      <c r="JPW11" s="246"/>
      <c r="JPX11" s="246"/>
      <c r="JPY11" s="246"/>
      <c r="JPZ11" s="246"/>
      <c r="JQA11" s="246"/>
      <c r="JQB11" s="246"/>
      <c r="JQC11" s="246"/>
      <c r="JQD11" s="246"/>
      <c r="JQE11" s="246"/>
      <c r="JQF11" s="246"/>
      <c r="JQG11" s="246"/>
      <c r="JQH11" s="246"/>
      <c r="JQI11" s="246"/>
      <c r="JQJ11" s="246"/>
      <c r="JQK11" s="246"/>
      <c r="JQL11" s="246"/>
      <c r="JQM11" s="246"/>
      <c r="JQN11" s="246"/>
      <c r="JQO11" s="246"/>
      <c r="JQP11" s="246"/>
      <c r="JQQ11" s="246"/>
      <c r="JQR11" s="246"/>
      <c r="JQS11" s="246"/>
      <c r="JQT11" s="246"/>
      <c r="JQU11" s="246"/>
      <c r="JQV11" s="246"/>
      <c r="JQW11" s="246"/>
      <c r="JQX11" s="246"/>
      <c r="JQY11" s="246"/>
      <c r="JQZ11" s="246"/>
      <c r="JRA11" s="246"/>
      <c r="JRB11" s="246"/>
      <c r="JRC11" s="246"/>
      <c r="JRD11" s="246"/>
      <c r="JRE11" s="246"/>
      <c r="JRF11" s="246"/>
      <c r="JRG11" s="246"/>
      <c r="JRH11" s="246"/>
      <c r="JRI11" s="246"/>
      <c r="JRJ11" s="246"/>
      <c r="JRK11" s="246"/>
      <c r="JRL11" s="246"/>
      <c r="JRM11" s="246"/>
      <c r="JRN11" s="246"/>
      <c r="JRO11" s="246"/>
      <c r="JRP11" s="246"/>
      <c r="JRQ11" s="246"/>
      <c r="JRR11" s="246"/>
      <c r="JRS11" s="246"/>
      <c r="JRT11" s="246"/>
      <c r="JRU11" s="246"/>
      <c r="JRV11" s="246"/>
      <c r="JRW11" s="246"/>
      <c r="JRX11" s="246"/>
      <c r="JRY11" s="246"/>
      <c r="JRZ11" s="246"/>
      <c r="JSA11" s="246"/>
      <c r="JSB11" s="246"/>
      <c r="JSC11" s="246"/>
      <c r="JSD11" s="246"/>
      <c r="JSE11" s="246"/>
      <c r="JSF11" s="246"/>
      <c r="JSG11" s="246"/>
      <c r="JSH11" s="246"/>
      <c r="JSI11" s="246"/>
      <c r="JSJ11" s="246"/>
      <c r="JSK11" s="246"/>
      <c r="JSL11" s="246"/>
      <c r="JSM11" s="246"/>
      <c r="JSN11" s="246"/>
      <c r="JSO11" s="246"/>
      <c r="JSP11" s="246"/>
      <c r="JSQ11" s="246"/>
      <c r="JSR11" s="246"/>
      <c r="JSS11" s="246"/>
      <c r="JST11" s="246"/>
      <c r="JSU11" s="246"/>
      <c r="JSV11" s="246"/>
      <c r="JSW11" s="246"/>
      <c r="JSX11" s="246"/>
      <c r="JSY11" s="246"/>
      <c r="JSZ11" s="246"/>
      <c r="JTA11" s="246"/>
      <c r="JTB11" s="246"/>
      <c r="JTC11" s="246"/>
      <c r="JTD11" s="246"/>
      <c r="JTE11" s="246"/>
      <c r="JTF11" s="246"/>
      <c r="JTG11" s="246"/>
      <c r="JTH11" s="246"/>
      <c r="JTI11" s="246"/>
      <c r="JTJ11" s="246"/>
      <c r="JTK11" s="246"/>
      <c r="JTL11" s="246"/>
      <c r="JTM11" s="246"/>
      <c r="JTN11" s="246"/>
      <c r="JTO11" s="246"/>
      <c r="JTP11" s="246"/>
      <c r="JTQ11" s="246"/>
      <c r="JTR11" s="246"/>
      <c r="JTS11" s="246"/>
      <c r="JTT11" s="246"/>
      <c r="JTU11" s="246"/>
      <c r="JTV11" s="246"/>
      <c r="JTW11" s="246"/>
      <c r="JTX11" s="246"/>
      <c r="JTY11" s="246"/>
      <c r="JTZ11" s="246"/>
      <c r="JUA11" s="246"/>
      <c r="JUB11" s="246"/>
      <c r="JUC11" s="246"/>
      <c r="JUD11" s="246"/>
      <c r="JUE11" s="246"/>
      <c r="JUF11" s="246"/>
      <c r="JUG11" s="246"/>
      <c r="JUH11" s="246"/>
      <c r="JUI11" s="246"/>
      <c r="JUJ11" s="246"/>
      <c r="JUK11" s="246"/>
      <c r="JUL11" s="246"/>
      <c r="JUM11" s="246"/>
      <c r="JUN11" s="246"/>
      <c r="JUO11" s="246"/>
      <c r="JUP11" s="246"/>
      <c r="JUQ11" s="246"/>
      <c r="JUR11" s="246"/>
      <c r="JUS11" s="246"/>
      <c r="JUT11" s="246"/>
      <c r="JUU11" s="246"/>
      <c r="JUV11" s="246"/>
      <c r="JUW11" s="246"/>
      <c r="JUX11" s="246"/>
      <c r="JUY11" s="246"/>
      <c r="JUZ11" s="246"/>
      <c r="JVA11" s="246"/>
      <c r="JVB11" s="246"/>
      <c r="JVC11" s="246"/>
      <c r="JVD11" s="246"/>
      <c r="JVE11" s="246"/>
      <c r="JVF11" s="246"/>
      <c r="JVG11" s="246"/>
      <c r="JVH11" s="246"/>
      <c r="JVI11" s="246"/>
      <c r="JVJ11" s="246"/>
      <c r="JVK11" s="246"/>
      <c r="JVL11" s="246"/>
      <c r="JVM11" s="246"/>
      <c r="JVN11" s="246"/>
      <c r="JVO11" s="246"/>
      <c r="JVP11" s="246"/>
      <c r="JVQ11" s="246"/>
      <c r="JVR11" s="246"/>
      <c r="JVS11" s="246"/>
      <c r="JVT11" s="246"/>
      <c r="JVU11" s="246"/>
      <c r="JVV11" s="246"/>
      <c r="JVW11" s="246"/>
      <c r="JVX11" s="246"/>
      <c r="JVY11" s="246"/>
      <c r="JVZ11" s="246"/>
      <c r="JWA11" s="246"/>
      <c r="JWB11" s="246"/>
      <c r="JWC11" s="246"/>
      <c r="JWD11" s="246"/>
      <c r="JWE11" s="246"/>
      <c r="JWF11" s="246"/>
      <c r="JWG11" s="246"/>
      <c r="JWH11" s="246"/>
      <c r="JWI11" s="246"/>
      <c r="JWJ11" s="246"/>
      <c r="JWK11" s="246"/>
      <c r="JWL11" s="246"/>
      <c r="JWM11" s="246"/>
      <c r="JWN11" s="246"/>
      <c r="JWO11" s="246"/>
      <c r="JWP11" s="246"/>
      <c r="JWQ11" s="246"/>
      <c r="JWR11" s="246"/>
      <c r="JWS11" s="246"/>
      <c r="JWT11" s="246"/>
      <c r="JWU11" s="246"/>
      <c r="JWV11" s="246"/>
      <c r="JWW11" s="246"/>
      <c r="JWX11" s="246"/>
      <c r="JWY11" s="246"/>
      <c r="JWZ11" s="246"/>
      <c r="JXA11" s="246"/>
      <c r="JXB11" s="246"/>
      <c r="JXC11" s="246"/>
      <c r="JXD11" s="246"/>
      <c r="JXE11" s="246"/>
      <c r="JXF11" s="246"/>
      <c r="JXG11" s="246"/>
      <c r="JXH11" s="246"/>
      <c r="JXI11" s="246"/>
      <c r="JXJ11" s="246"/>
      <c r="JXK11" s="246"/>
      <c r="JXL11" s="246"/>
      <c r="JXM11" s="246"/>
      <c r="JXN11" s="246"/>
      <c r="JXO11" s="246"/>
      <c r="JXP11" s="246"/>
      <c r="JXQ11" s="246"/>
      <c r="JXR11" s="246"/>
      <c r="JXS11" s="246"/>
      <c r="JXT11" s="246"/>
      <c r="JXU11" s="246"/>
      <c r="JXV11" s="246"/>
      <c r="JXW11" s="246"/>
      <c r="JXX11" s="246"/>
      <c r="JXY11" s="246"/>
      <c r="JXZ11" s="246"/>
      <c r="JYA11" s="246"/>
      <c r="JYB11" s="246"/>
      <c r="JYC11" s="246"/>
      <c r="JYD11" s="246"/>
      <c r="JYE11" s="246"/>
      <c r="JYF11" s="246"/>
      <c r="JYG11" s="246"/>
      <c r="JYH11" s="246"/>
      <c r="JYI11" s="246"/>
      <c r="JYJ11" s="246"/>
      <c r="JYK11" s="246"/>
      <c r="JYL11" s="246"/>
      <c r="JYM11" s="246"/>
      <c r="JYN11" s="246"/>
      <c r="JYO11" s="246"/>
      <c r="JYP11" s="246"/>
      <c r="JYQ11" s="246"/>
      <c r="JYR11" s="246"/>
      <c r="JYS11" s="246"/>
      <c r="JYT11" s="246"/>
      <c r="JYU11" s="246"/>
      <c r="JYV11" s="246"/>
      <c r="JYW11" s="246"/>
      <c r="JYX11" s="246"/>
      <c r="JYY11" s="246"/>
      <c r="JYZ11" s="246"/>
      <c r="JZA11" s="246"/>
      <c r="JZB11" s="246"/>
      <c r="JZC11" s="246"/>
      <c r="JZD11" s="246"/>
      <c r="JZE11" s="246"/>
      <c r="JZF11" s="246"/>
      <c r="JZG11" s="246"/>
      <c r="JZH11" s="246"/>
      <c r="JZI11" s="246"/>
      <c r="JZJ11" s="246"/>
      <c r="JZK11" s="246"/>
      <c r="JZL11" s="246"/>
      <c r="JZM11" s="246"/>
      <c r="JZN11" s="246"/>
      <c r="JZO11" s="246"/>
      <c r="JZP11" s="246"/>
      <c r="JZQ11" s="246"/>
      <c r="JZR11" s="246"/>
      <c r="JZS11" s="246"/>
      <c r="JZT11" s="246"/>
      <c r="JZU11" s="246"/>
      <c r="JZV11" s="246"/>
      <c r="JZW11" s="246"/>
      <c r="JZX11" s="246"/>
      <c r="JZY11" s="246"/>
      <c r="JZZ11" s="246"/>
      <c r="KAA11" s="246"/>
      <c r="KAB11" s="246"/>
      <c r="KAC11" s="246"/>
      <c r="KAD11" s="246"/>
      <c r="KAE11" s="246"/>
      <c r="KAF11" s="246"/>
      <c r="KAG11" s="246"/>
      <c r="KAH11" s="246"/>
      <c r="KAI11" s="246"/>
      <c r="KAJ11" s="246"/>
      <c r="KAK11" s="246"/>
      <c r="KAL11" s="246"/>
      <c r="KAM11" s="246"/>
      <c r="KAN11" s="246"/>
      <c r="KAO11" s="246"/>
      <c r="KAP11" s="246"/>
      <c r="KAQ11" s="246"/>
      <c r="KAR11" s="246"/>
      <c r="KAS11" s="246"/>
      <c r="KAT11" s="246"/>
      <c r="KAU11" s="246"/>
      <c r="KAV11" s="246"/>
      <c r="KAW11" s="246"/>
      <c r="KAX11" s="246"/>
      <c r="KAY11" s="246"/>
      <c r="KAZ11" s="246"/>
      <c r="KBA11" s="246"/>
      <c r="KBB11" s="246"/>
      <c r="KBC11" s="246"/>
      <c r="KBD11" s="246"/>
      <c r="KBE11" s="246"/>
      <c r="KBF11" s="246"/>
      <c r="KBG11" s="246"/>
      <c r="KBH11" s="246"/>
      <c r="KBI11" s="246"/>
      <c r="KBJ11" s="246"/>
      <c r="KBK11" s="246"/>
      <c r="KBL11" s="246"/>
      <c r="KBM11" s="246"/>
      <c r="KBN11" s="246"/>
      <c r="KBO11" s="246"/>
      <c r="KBP11" s="246"/>
      <c r="KBQ11" s="246"/>
      <c r="KBR11" s="246"/>
      <c r="KBS11" s="246"/>
      <c r="KBT11" s="246"/>
      <c r="KBU11" s="246"/>
      <c r="KBV11" s="246"/>
      <c r="KBW11" s="246"/>
      <c r="KBX11" s="246"/>
      <c r="KBY11" s="246"/>
      <c r="KBZ11" s="246"/>
      <c r="KCA11" s="246"/>
      <c r="KCB11" s="246"/>
      <c r="KCC11" s="246"/>
      <c r="KCD11" s="246"/>
      <c r="KCE11" s="246"/>
      <c r="KCF11" s="246"/>
      <c r="KCG11" s="246"/>
      <c r="KCH11" s="246"/>
      <c r="KCI11" s="246"/>
      <c r="KCJ11" s="246"/>
      <c r="KCK11" s="246"/>
      <c r="KCL11" s="246"/>
      <c r="KCM11" s="246"/>
      <c r="KCN11" s="246"/>
      <c r="KCO11" s="246"/>
      <c r="KCP11" s="246"/>
      <c r="KCQ11" s="246"/>
      <c r="KCR11" s="246"/>
      <c r="KCS11" s="246"/>
      <c r="KCT11" s="246"/>
      <c r="KCU11" s="246"/>
      <c r="KCV11" s="246"/>
      <c r="KCW11" s="246"/>
      <c r="KCX11" s="246"/>
      <c r="KCY11" s="246"/>
      <c r="KCZ11" s="246"/>
      <c r="KDA11" s="246"/>
      <c r="KDB11" s="246"/>
      <c r="KDC11" s="246"/>
      <c r="KDD11" s="246"/>
      <c r="KDE11" s="246"/>
      <c r="KDF11" s="246"/>
      <c r="KDG11" s="246"/>
      <c r="KDH11" s="246"/>
      <c r="KDI11" s="246"/>
      <c r="KDJ11" s="246"/>
      <c r="KDK11" s="246"/>
      <c r="KDL11" s="246"/>
      <c r="KDM11" s="246"/>
      <c r="KDN11" s="246"/>
      <c r="KDO11" s="246"/>
      <c r="KDP11" s="246"/>
      <c r="KDQ11" s="246"/>
      <c r="KDR11" s="246"/>
      <c r="KDS11" s="246"/>
      <c r="KDT11" s="246"/>
      <c r="KDU11" s="246"/>
      <c r="KDV11" s="246"/>
      <c r="KDW11" s="246"/>
      <c r="KDX11" s="246"/>
      <c r="KDY11" s="246"/>
      <c r="KDZ11" s="246"/>
      <c r="KEA11" s="246"/>
      <c r="KEB11" s="246"/>
      <c r="KEC11" s="246"/>
      <c r="KED11" s="246"/>
      <c r="KEE11" s="246"/>
      <c r="KEF11" s="246"/>
      <c r="KEG11" s="246"/>
      <c r="KEH11" s="246"/>
      <c r="KEI11" s="246"/>
      <c r="KEJ11" s="246"/>
      <c r="KEK11" s="246"/>
      <c r="KEL11" s="246"/>
      <c r="KEM11" s="246"/>
      <c r="KEN11" s="246"/>
      <c r="KEO11" s="246"/>
      <c r="KEP11" s="246"/>
      <c r="KEQ11" s="246"/>
      <c r="KER11" s="246"/>
      <c r="KES11" s="246"/>
      <c r="KET11" s="246"/>
      <c r="KEU11" s="246"/>
      <c r="KEV11" s="246"/>
      <c r="KEW11" s="246"/>
      <c r="KEX11" s="246"/>
      <c r="KEY11" s="246"/>
      <c r="KEZ11" s="246"/>
      <c r="KFA11" s="246"/>
      <c r="KFB11" s="246"/>
      <c r="KFC11" s="246"/>
      <c r="KFD11" s="246"/>
      <c r="KFE11" s="246"/>
      <c r="KFF11" s="246"/>
      <c r="KFG11" s="246"/>
      <c r="KFH11" s="246"/>
      <c r="KFI11" s="246"/>
      <c r="KFJ11" s="246"/>
      <c r="KFK11" s="246"/>
      <c r="KFL11" s="246"/>
      <c r="KFM11" s="246"/>
      <c r="KFN11" s="246"/>
      <c r="KFO11" s="246"/>
      <c r="KFP11" s="246"/>
      <c r="KFQ11" s="246"/>
      <c r="KFR11" s="246"/>
      <c r="KFS11" s="246"/>
      <c r="KFT11" s="246"/>
      <c r="KFU11" s="246"/>
      <c r="KFV11" s="246"/>
      <c r="KFW11" s="246"/>
      <c r="KFX11" s="246"/>
      <c r="KFY11" s="246"/>
      <c r="KFZ11" s="246"/>
      <c r="KGA11" s="246"/>
      <c r="KGB11" s="246"/>
      <c r="KGC11" s="246"/>
      <c r="KGD11" s="246"/>
      <c r="KGE11" s="246"/>
      <c r="KGF11" s="246"/>
      <c r="KGG11" s="246"/>
      <c r="KGH11" s="246"/>
      <c r="KGI11" s="246"/>
      <c r="KGJ11" s="246"/>
      <c r="KGK11" s="246"/>
      <c r="KGL11" s="246"/>
      <c r="KGM11" s="246"/>
      <c r="KGN11" s="246"/>
      <c r="KGO11" s="246"/>
      <c r="KGP11" s="246"/>
      <c r="KGQ11" s="246"/>
      <c r="KGR11" s="246"/>
      <c r="KGS11" s="246"/>
      <c r="KGT11" s="246"/>
      <c r="KGU11" s="246"/>
      <c r="KGV11" s="246"/>
      <c r="KGW11" s="246"/>
      <c r="KGX11" s="246"/>
      <c r="KGY11" s="246"/>
      <c r="KGZ11" s="246"/>
      <c r="KHA11" s="246"/>
      <c r="KHB11" s="246"/>
      <c r="KHC11" s="246"/>
      <c r="KHD11" s="246"/>
      <c r="KHE11" s="246"/>
      <c r="KHF11" s="246"/>
      <c r="KHG11" s="246"/>
      <c r="KHH11" s="246"/>
      <c r="KHI11" s="246"/>
      <c r="KHJ11" s="246"/>
      <c r="KHK11" s="246"/>
      <c r="KHL11" s="246"/>
      <c r="KHM11" s="246"/>
      <c r="KHN11" s="246"/>
      <c r="KHO11" s="246"/>
      <c r="KHP11" s="246"/>
      <c r="KHQ11" s="246"/>
      <c r="KHR11" s="246"/>
      <c r="KHS11" s="246"/>
      <c r="KHT11" s="246"/>
      <c r="KHU11" s="246"/>
      <c r="KHV11" s="246"/>
      <c r="KHW11" s="246"/>
      <c r="KHX11" s="246"/>
      <c r="KHY11" s="246"/>
      <c r="KHZ11" s="246"/>
      <c r="KIA11" s="246"/>
      <c r="KIB11" s="246"/>
      <c r="KIC11" s="246"/>
      <c r="KID11" s="246"/>
      <c r="KIE11" s="246"/>
      <c r="KIF11" s="246"/>
      <c r="KIG11" s="246"/>
      <c r="KIH11" s="246"/>
      <c r="KII11" s="246"/>
      <c r="KIJ11" s="246"/>
      <c r="KIK11" s="246"/>
      <c r="KIL11" s="246"/>
      <c r="KIM11" s="246"/>
      <c r="KIN11" s="246"/>
      <c r="KIO11" s="246"/>
      <c r="KIP11" s="246"/>
      <c r="KIQ11" s="246"/>
      <c r="KIR11" s="246"/>
      <c r="KIS11" s="246"/>
      <c r="KIT11" s="246"/>
      <c r="KIU11" s="246"/>
      <c r="KIV11" s="246"/>
      <c r="KIW11" s="246"/>
      <c r="KIX11" s="246"/>
      <c r="KIY11" s="246"/>
      <c r="KIZ11" s="246"/>
      <c r="KJA11" s="246"/>
      <c r="KJB11" s="246"/>
      <c r="KJC11" s="246"/>
      <c r="KJD11" s="246"/>
      <c r="KJE11" s="246"/>
      <c r="KJF11" s="246"/>
      <c r="KJG11" s="246"/>
      <c r="KJH11" s="246"/>
      <c r="KJI11" s="246"/>
      <c r="KJJ11" s="246"/>
      <c r="KJK11" s="246"/>
      <c r="KJL11" s="246"/>
      <c r="KJM11" s="246"/>
      <c r="KJN11" s="246"/>
      <c r="KJO11" s="246"/>
      <c r="KJP11" s="246"/>
      <c r="KJQ11" s="246"/>
      <c r="KJR11" s="246"/>
      <c r="KJS11" s="246"/>
      <c r="KJT11" s="246"/>
      <c r="KJU11" s="246"/>
      <c r="KJV11" s="246"/>
      <c r="KJW11" s="246"/>
      <c r="KJX11" s="246"/>
      <c r="KJY11" s="246"/>
      <c r="KJZ11" s="246"/>
      <c r="KKA11" s="246"/>
      <c r="KKB11" s="246"/>
      <c r="KKC11" s="246"/>
      <c r="KKD11" s="246"/>
      <c r="KKE11" s="246"/>
      <c r="KKF11" s="246"/>
      <c r="KKG11" s="246"/>
      <c r="KKH11" s="246"/>
      <c r="KKI11" s="246"/>
      <c r="KKJ11" s="246"/>
      <c r="KKK11" s="246"/>
      <c r="KKL11" s="246"/>
      <c r="KKM11" s="246"/>
      <c r="KKN11" s="246"/>
      <c r="KKO11" s="246"/>
      <c r="KKP11" s="246"/>
      <c r="KKQ11" s="246"/>
      <c r="KKR11" s="246"/>
      <c r="KKS11" s="246"/>
      <c r="KKT11" s="246"/>
      <c r="KKU11" s="246"/>
      <c r="KKV11" s="246"/>
      <c r="KKW11" s="246"/>
      <c r="KKX11" s="246"/>
      <c r="KKY11" s="246"/>
      <c r="KKZ11" s="246"/>
      <c r="KLA11" s="246"/>
      <c r="KLB11" s="246"/>
      <c r="KLC11" s="246"/>
      <c r="KLD11" s="246"/>
      <c r="KLE11" s="246"/>
      <c r="KLF11" s="246"/>
      <c r="KLG11" s="246"/>
      <c r="KLH11" s="246"/>
      <c r="KLI11" s="246"/>
      <c r="KLJ11" s="246"/>
      <c r="KLK11" s="246"/>
      <c r="KLL11" s="246"/>
      <c r="KLM11" s="246"/>
      <c r="KLN11" s="246"/>
      <c r="KLO11" s="246"/>
      <c r="KLP11" s="246"/>
      <c r="KLQ11" s="246"/>
      <c r="KLR11" s="246"/>
      <c r="KLS11" s="246"/>
      <c r="KLT11" s="246"/>
      <c r="KLU11" s="246"/>
      <c r="KLV11" s="246"/>
      <c r="KLW11" s="246"/>
      <c r="KLX11" s="246"/>
      <c r="KLY11" s="246"/>
      <c r="KLZ11" s="246"/>
      <c r="KMA11" s="246"/>
      <c r="KMB11" s="246"/>
      <c r="KMC11" s="246"/>
      <c r="KMD11" s="246"/>
      <c r="KME11" s="246"/>
      <c r="KMF11" s="246"/>
      <c r="KMG11" s="246"/>
      <c r="KMH11" s="246"/>
      <c r="KMI11" s="246"/>
      <c r="KMJ11" s="246"/>
      <c r="KMK11" s="246"/>
      <c r="KML11" s="246"/>
      <c r="KMM11" s="246"/>
      <c r="KMN11" s="246"/>
      <c r="KMO11" s="246"/>
      <c r="KMP11" s="246"/>
      <c r="KMQ11" s="246"/>
      <c r="KMR11" s="246"/>
      <c r="KMS11" s="246"/>
      <c r="KMT11" s="246"/>
      <c r="KMU11" s="246"/>
      <c r="KMV11" s="246"/>
      <c r="KMW11" s="246"/>
      <c r="KMX11" s="246"/>
      <c r="KMY11" s="246"/>
      <c r="KMZ11" s="246"/>
      <c r="KNA11" s="246"/>
      <c r="KNB11" s="246"/>
      <c r="KNC11" s="246"/>
      <c r="KND11" s="246"/>
      <c r="KNE11" s="246"/>
      <c r="KNF11" s="246"/>
      <c r="KNG11" s="246"/>
      <c r="KNH11" s="246"/>
      <c r="KNI11" s="246"/>
      <c r="KNJ11" s="246"/>
      <c r="KNK11" s="246"/>
      <c r="KNL11" s="246"/>
      <c r="KNM11" s="246"/>
      <c r="KNN11" s="246"/>
      <c r="KNO11" s="246"/>
      <c r="KNP11" s="246"/>
      <c r="KNQ11" s="246"/>
      <c r="KNR11" s="246"/>
      <c r="KNS11" s="246"/>
      <c r="KNT11" s="246"/>
      <c r="KNU11" s="246"/>
      <c r="KNV11" s="246"/>
      <c r="KNW11" s="246"/>
      <c r="KNX11" s="246"/>
      <c r="KNY11" s="246"/>
      <c r="KNZ11" s="246"/>
      <c r="KOA11" s="246"/>
      <c r="KOB11" s="246"/>
      <c r="KOC11" s="246"/>
      <c r="KOD11" s="246"/>
      <c r="KOE11" s="246"/>
      <c r="KOF11" s="246"/>
      <c r="KOG11" s="246"/>
      <c r="KOH11" s="246"/>
      <c r="KOI11" s="246"/>
      <c r="KOJ11" s="246"/>
      <c r="KOK11" s="246"/>
      <c r="KOL11" s="246"/>
      <c r="KOM11" s="246"/>
      <c r="KON11" s="246"/>
      <c r="KOO11" s="246"/>
      <c r="KOP11" s="246"/>
      <c r="KOQ11" s="246"/>
      <c r="KOR11" s="246"/>
      <c r="KOS11" s="246"/>
      <c r="KOT11" s="246"/>
      <c r="KOU11" s="246"/>
      <c r="KOV11" s="246"/>
      <c r="KOW11" s="246"/>
      <c r="KOX11" s="246"/>
      <c r="KOY11" s="246"/>
      <c r="KOZ11" s="246"/>
      <c r="KPA11" s="246"/>
      <c r="KPB11" s="246"/>
      <c r="KPC11" s="246"/>
      <c r="KPD11" s="246"/>
      <c r="KPE11" s="246"/>
      <c r="KPF11" s="246"/>
      <c r="KPG11" s="246"/>
      <c r="KPH11" s="246"/>
      <c r="KPI11" s="246"/>
      <c r="KPJ11" s="246"/>
      <c r="KPK11" s="246"/>
      <c r="KPL11" s="246"/>
      <c r="KPM11" s="246"/>
      <c r="KPN11" s="246"/>
      <c r="KPO11" s="246"/>
      <c r="KPP11" s="246"/>
      <c r="KPQ11" s="246"/>
      <c r="KPR11" s="246"/>
      <c r="KPS11" s="246"/>
      <c r="KPT11" s="246"/>
      <c r="KPU11" s="246"/>
      <c r="KPV11" s="246"/>
      <c r="KPW11" s="246"/>
      <c r="KPX11" s="246"/>
      <c r="KPY11" s="246"/>
      <c r="KPZ11" s="246"/>
      <c r="KQA11" s="246"/>
      <c r="KQB11" s="246"/>
      <c r="KQC11" s="246"/>
      <c r="KQD11" s="246"/>
      <c r="KQE11" s="246"/>
      <c r="KQF11" s="246"/>
      <c r="KQG11" s="246"/>
      <c r="KQH11" s="246"/>
      <c r="KQI11" s="246"/>
      <c r="KQJ11" s="246"/>
      <c r="KQK11" s="246"/>
      <c r="KQL11" s="246"/>
      <c r="KQM11" s="246"/>
      <c r="KQN11" s="246"/>
      <c r="KQO11" s="246"/>
      <c r="KQP11" s="246"/>
      <c r="KQQ11" s="246"/>
      <c r="KQR11" s="246"/>
      <c r="KQS11" s="246"/>
      <c r="KQT11" s="246"/>
      <c r="KQU11" s="246"/>
      <c r="KQV11" s="246"/>
      <c r="KQW11" s="246"/>
      <c r="KQX11" s="246"/>
      <c r="KQY11" s="246"/>
      <c r="KQZ11" s="246"/>
      <c r="KRA11" s="246"/>
      <c r="KRB11" s="246"/>
      <c r="KRC11" s="246"/>
      <c r="KRD11" s="246"/>
      <c r="KRE11" s="246"/>
      <c r="KRF11" s="246"/>
      <c r="KRG11" s="246"/>
      <c r="KRH11" s="246"/>
      <c r="KRI11" s="246"/>
      <c r="KRJ11" s="246"/>
      <c r="KRK11" s="246"/>
      <c r="KRL11" s="246"/>
      <c r="KRM11" s="246"/>
      <c r="KRN11" s="246"/>
      <c r="KRO11" s="246"/>
      <c r="KRP11" s="246"/>
      <c r="KRQ11" s="246"/>
      <c r="KRR11" s="246"/>
      <c r="KRS11" s="246"/>
      <c r="KRT11" s="246"/>
      <c r="KRU11" s="246"/>
      <c r="KRV11" s="246"/>
      <c r="KRW11" s="246"/>
      <c r="KRX11" s="246"/>
      <c r="KRY11" s="246"/>
      <c r="KRZ11" s="246"/>
      <c r="KSA11" s="246"/>
      <c r="KSB11" s="246"/>
      <c r="KSC11" s="246"/>
      <c r="KSD11" s="246"/>
      <c r="KSE11" s="246"/>
      <c r="KSF11" s="246"/>
      <c r="KSG11" s="246"/>
      <c r="KSH11" s="246"/>
      <c r="KSI11" s="246"/>
      <c r="KSJ11" s="246"/>
      <c r="KSK11" s="246"/>
      <c r="KSL11" s="246"/>
      <c r="KSM11" s="246"/>
      <c r="KSN11" s="246"/>
      <c r="KSO11" s="246"/>
      <c r="KSP11" s="246"/>
      <c r="KSQ11" s="246"/>
      <c r="KSR11" s="246"/>
      <c r="KSS11" s="246"/>
      <c r="KST11" s="246"/>
      <c r="KSU11" s="246"/>
      <c r="KSV11" s="246"/>
      <c r="KSW11" s="246"/>
      <c r="KSX11" s="246"/>
      <c r="KSY11" s="246"/>
      <c r="KSZ11" s="246"/>
      <c r="KTA11" s="246"/>
      <c r="KTB11" s="246"/>
      <c r="KTC11" s="246"/>
      <c r="KTD11" s="246"/>
      <c r="KTE11" s="246"/>
      <c r="KTF11" s="246"/>
      <c r="KTG11" s="246"/>
      <c r="KTH11" s="246"/>
      <c r="KTI11" s="246"/>
      <c r="KTJ11" s="246"/>
      <c r="KTK11" s="246"/>
      <c r="KTL11" s="246"/>
      <c r="KTM11" s="246"/>
      <c r="KTN11" s="246"/>
      <c r="KTO11" s="246"/>
      <c r="KTP11" s="246"/>
      <c r="KTQ11" s="246"/>
      <c r="KTR11" s="246"/>
      <c r="KTS11" s="246"/>
      <c r="KTT11" s="246"/>
      <c r="KTU11" s="246"/>
      <c r="KTV11" s="246"/>
      <c r="KTW11" s="246"/>
      <c r="KTX11" s="246"/>
      <c r="KTY11" s="246"/>
      <c r="KTZ11" s="246"/>
      <c r="KUA11" s="246"/>
      <c r="KUB11" s="246"/>
      <c r="KUC11" s="246"/>
      <c r="KUD11" s="246"/>
      <c r="KUE11" s="246"/>
      <c r="KUF11" s="246"/>
      <c r="KUG11" s="246"/>
      <c r="KUH11" s="246"/>
      <c r="KUI11" s="246"/>
      <c r="KUJ11" s="246"/>
      <c r="KUK11" s="246"/>
      <c r="KUL11" s="246"/>
      <c r="KUM11" s="246"/>
      <c r="KUN11" s="246"/>
      <c r="KUO11" s="246"/>
      <c r="KUP11" s="246"/>
      <c r="KUQ11" s="246"/>
      <c r="KUR11" s="246"/>
      <c r="KUS11" s="246"/>
      <c r="KUT11" s="246"/>
      <c r="KUU11" s="246"/>
      <c r="KUV11" s="246"/>
      <c r="KUW11" s="246"/>
      <c r="KUX11" s="246"/>
      <c r="KUY11" s="246"/>
      <c r="KUZ11" s="246"/>
      <c r="KVA11" s="246"/>
      <c r="KVB11" s="246"/>
      <c r="KVC11" s="246"/>
      <c r="KVD11" s="246"/>
      <c r="KVE11" s="246"/>
      <c r="KVF11" s="246"/>
      <c r="KVG11" s="246"/>
      <c r="KVH11" s="246"/>
      <c r="KVI11" s="246"/>
      <c r="KVJ11" s="246"/>
      <c r="KVK11" s="246"/>
      <c r="KVL11" s="246"/>
      <c r="KVM11" s="246"/>
      <c r="KVN11" s="246"/>
      <c r="KVO11" s="246"/>
      <c r="KVP11" s="246"/>
      <c r="KVQ11" s="246"/>
      <c r="KVR11" s="246"/>
      <c r="KVS11" s="246"/>
      <c r="KVT11" s="246"/>
      <c r="KVU11" s="246"/>
      <c r="KVV11" s="246"/>
      <c r="KVW11" s="246"/>
      <c r="KVX11" s="246"/>
      <c r="KVY11" s="246"/>
      <c r="KVZ11" s="246"/>
      <c r="KWA11" s="246"/>
      <c r="KWB11" s="246"/>
      <c r="KWC11" s="246"/>
      <c r="KWD11" s="246"/>
      <c r="KWE11" s="246"/>
      <c r="KWF11" s="246"/>
      <c r="KWG11" s="246"/>
      <c r="KWH11" s="246"/>
      <c r="KWI11" s="246"/>
      <c r="KWJ11" s="246"/>
      <c r="KWK11" s="246"/>
      <c r="KWL11" s="246"/>
      <c r="KWM11" s="246"/>
      <c r="KWN11" s="246"/>
      <c r="KWO11" s="246"/>
      <c r="KWP11" s="246"/>
      <c r="KWQ11" s="246"/>
      <c r="KWR11" s="246"/>
      <c r="KWS11" s="246"/>
      <c r="KWT11" s="246"/>
      <c r="KWU11" s="246"/>
      <c r="KWV11" s="246"/>
      <c r="KWW11" s="246"/>
      <c r="KWX11" s="246"/>
      <c r="KWY11" s="246"/>
      <c r="KWZ11" s="246"/>
      <c r="KXA11" s="246"/>
      <c r="KXB11" s="246"/>
      <c r="KXC11" s="246"/>
      <c r="KXD11" s="246"/>
      <c r="KXE11" s="246"/>
      <c r="KXF11" s="246"/>
      <c r="KXG11" s="246"/>
      <c r="KXH11" s="246"/>
      <c r="KXI11" s="246"/>
      <c r="KXJ11" s="246"/>
      <c r="KXK11" s="246"/>
      <c r="KXL11" s="246"/>
      <c r="KXM11" s="246"/>
      <c r="KXN11" s="246"/>
      <c r="KXO11" s="246"/>
      <c r="KXP11" s="246"/>
      <c r="KXQ11" s="246"/>
      <c r="KXR11" s="246"/>
      <c r="KXS11" s="246"/>
      <c r="KXT11" s="246"/>
      <c r="KXU11" s="246"/>
      <c r="KXV11" s="246"/>
      <c r="KXW11" s="246"/>
      <c r="KXX11" s="246"/>
      <c r="KXY11" s="246"/>
      <c r="KXZ11" s="246"/>
      <c r="KYA11" s="246"/>
      <c r="KYB11" s="246"/>
      <c r="KYC11" s="246"/>
      <c r="KYD11" s="246"/>
      <c r="KYE11" s="246"/>
      <c r="KYF11" s="246"/>
      <c r="KYG11" s="246"/>
      <c r="KYH11" s="246"/>
      <c r="KYI11" s="246"/>
      <c r="KYJ11" s="246"/>
      <c r="KYK11" s="246"/>
      <c r="KYL11" s="246"/>
      <c r="KYM11" s="246"/>
      <c r="KYN11" s="246"/>
      <c r="KYO11" s="246"/>
      <c r="KYP11" s="246"/>
      <c r="KYQ11" s="246"/>
      <c r="KYR11" s="246"/>
      <c r="KYS11" s="246"/>
      <c r="KYT11" s="246"/>
      <c r="KYU11" s="246"/>
      <c r="KYV11" s="246"/>
      <c r="KYW11" s="246"/>
      <c r="KYX11" s="246"/>
      <c r="KYY11" s="246"/>
      <c r="KYZ11" s="246"/>
      <c r="KZA11" s="246"/>
      <c r="KZB11" s="246"/>
      <c r="KZC11" s="246"/>
      <c r="KZD11" s="246"/>
      <c r="KZE11" s="246"/>
      <c r="KZF11" s="246"/>
      <c r="KZG11" s="246"/>
      <c r="KZH11" s="246"/>
      <c r="KZI11" s="246"/>
      <c r="KZJ11" s="246"/>
      <c r="KZK11" s="246"/>
      <c r="KZL11" s="246"/>
      <c r="KZM11" s="246"/>
      <c r="KZN11" s="246"/>
      <c r="KZO11" s="246"/>
      <c r="KZP11" s="246"/>
      <c r="KZQ11" s="246"/>
      <c r="KZR11" s="246"/>
      <c r="KZS11" s="246"/>
      <c r="KZT11" s="246"/>
      <c r="KZU11" s="246"/>
      <c r="KZV11" s="246"/>
      <c r="KZW11" s="246"/>
      <c r="KZX11" s="246"/>
      <c r="KZY11" s="246"/>
      <c r="KZZ11" s="246"/>
      <c r="LAA11" s="246"/>
      <c r="LAB11" s="246"/>
      <c r="LAC11" s="246"/>
      <c r="LAD11" s="246"/>
      <c r="LAE11" s="246"/>
      <c r="LAF11" s="246"/>
      <c r="LAG11" s="246"/>
      <c r="LAH11" s="246"/>
      <c r="LAI11" s="246"/>
      <c r="LAJ11" s="246"/>
      <c r="LAK11" s="246"/>
      <c r="LAL11" s="246"/>
      <c r="LAM11" s="246"/>
      <c r="LAN11" s="246"/>
      <c r="LAO11" s="246"/>
      <c r="LAP11" s="246"/>
      <c r="LAQ11" s="246"/>
      <c r="LAR11" s="246"/>
      <c r="LAS11" s="246"/>
      <c r="LAT11" s="246"/>
      <c r="LAU11" s="246"/>
      <c r="LAV11" s="246"/>
      <c r="LAW11" s="246"/>
      <c r="LAX11" s="246"/>
      <c r="LAY11" s="246"/>
      <c r="LAZ11" s="246"/>
      <c r="LBA11" s="246"/>
      <c r="LBB11" s="246"/>
      <c r="LBC11" s="246"/>
      <c r="LBD11" s="246"/>
      <c r="LBE11" s="246"/>
      <c r="LBF11" s="246"/>
      <c r="LBG11" s="246"/>
      <c r="LBH11" s="246"/>
      <c r="LBI11" s="246"/>
      <c r="LBJ11" s="246"/>
      <c r="LBK11" s="246"/>
      <c r="LBL11" s="246"/>
      <c r="LBM11" s="246"/>
      <c r="LBN11" s="246"/>
      <c r="LBO11" s="246"/>
      <c r="LBP11" s="246"/>
      <c r="LBQ11" s="246"/>
      <c r="LBR11" s="246"/>
      <c r="LBS11" s="246"/>
      <c r="LBT11" s="246"/>
      <c r="LBU11" s="246"/>
      <c r="LBV11" s="246"/>
      <c r="LBW11" s="246"/>
      <c r="LBX11" s="246"/>
      <c r="LBY11" s="246"/>
      <c r="LBZ11" s="246"/>
      <c r="LCA11" s="246"/>
      <c r="LCB11" s="246"/>
      <c r="LCC11" s="246"/>
      <c r="LCD11" s="246"/>
      <c r="LCE11" s="246"/>
      <c r="LCF11" s="246"/>
      <c r="LCG11" s="246"/>
      <c r="LCH11" s="246"/>
      <c r="LCI11" s="246"/>
      <c r="LCJ11" s="246"/>
      <c r="LCK11" s="246"/>
      <c r="LCL11" s="246"/>
      <c r="LCM11" s="246"/>
      <c r="LCN11" s="246"/>
      <c r="LCO11" s="246"/>
      <c r="LCP11" s="246"/>
      <c r="LCQ11" s="246"/>
      <c r="LCR11" s="246"/>
      <c r="LCS11" s="246"/>
      <c r="LCT11" s="246"/>
      <c r="LCU11" s="246"/>
      <c r="LCV11" s="246"/>
      <c r="LCW11" s="246"/>
      <c r="LCX11" s="246"/>
      <c r="LCY11" s="246"/>
      <c r="LCZ11" s="246"/>
      <c r="LDA11" s="246"/>
      <c r="LDB11" s="246"/>
      <c r="LDC11" s="246"/>
      <c r="LDD11" s="246"/>
      <c r="LDE11" s="246"/>
      <c r="LDF11" s="246"/>
      <c r="LDG11" s="246"/>
      <c r="LDH11" s="246"/>
      <c r="LDI11" s="246"/>
      <c r="LDJ11" s="246"/>
      <c r="LDK11" s="246"/>
      <c r="LDL11" s="246"/>
      <c r="LDM11" s="246"/>
      <c r="LDN11" s="246"/>
      <c r="LDO11" s="246"/>
      <c r="LDP11" s="246"/>
      <c r="LDQ11" s="246"/>
      <c r="LDR11" s="246"/>
      <c r="LDS11" s="246"/>
      <c r="LDT11" s="246"/>
      <c r="LDU11" s="246"/>
      <c r="LDV11" s="246"/>
      <c r="LDW11" s="246"/>
      <c r="LDX11" s="246"/>
      <c r="LDY11" s="246"/>
      <c r="LDZ11" s="246"/>
      <c r="LEA11" s="246"/>
      <c r="LEB11" s="246"/>
      <c r="LEC11" s="246"/>
      <c r="LED11" s="246"/>
      <c r="LEE11" s="246"/>
      <c r="LEF11" s="246"/>
      <c r="LEG11" s="246"/>
      <c r="LEH11" s="246"/>
      <c r="LEI11" s="246"/>
      <c r="LEJ11" s="246"/>
      <c r="LEK11" s="246"/>
      <c r="LEL11" s="246"/>
      <c r="LEM11" s="246"/>
      <c r="LEN11" s="246"/>
      <c r="LEO11" s="246"/>
      <c r="LEP11" s="246"/>
      <c r="LEQ11" s="246"/>
      <c r="LER11" s="246"/>
      <c r="LES11" s="246"/>
      <c r="LET11" s="246"/>
      <c r="LEU11" s="246"/>
      <c r="LEV11" s="246"/>
      <c r="LEW11" s="246"/>
      <c r="LEX11" s="246"/>
      <c r="LEY11" s="246"/>
      <c r="LEZ11" s="246"/>
      <c r="LFA11" s="246"/>
      <c r="LFB11" s="246"/>
      <c r="LFC11" s="246"/>
      <c r="LFD11" s="246"/>
      <c r="LFE11" s="246"/>
      <c r="LFF11" s="246"/>
      <c r="LFG11" s="246"/>
      <c r="LFH11" s="246"/>
      <c r="LFI11" s="246"/>
      <c r="LFJ11" s="246"/>
      <c r="LFK11" s="246"/>
      <c r="LFL11" s="246"/>
      <c r="LFM11" s="246"/>
      <c r="LFN11" s="246"/>
      <c r="LFO11" s="246"/>
      <c r="LFP11" s="246"/>
      <c r="LFQ11" s="246"/>
      <c r="LFR11" s="246"/>
      <c r="LFS11" s="246"/>
      <c r="LFT11" s="246"/>
      <c r="LFU11" s="246"/>
      <c r="LFV11" s="246"/>
      <c r="LFW11" s="246"/>
      <c r="LFX11" s="246"/>
      <c r="LFY11" s="246"/>
      <c r="LFZ11" s="246"/>
      <c r="LGA11" s="246"/>
      <c r="LGB11" s="246"/>
      <c r="LGC11" s="246"/>
      <c r="LGD11" s="246"/>
      <c r="LGE11" s="246"/>
      <c r="LGF11" s="246"/>
      <c r="LGG11" s="246"/>
      <c r="LGH11" s="246"/>
      <c r="LGI11" s="246"/>
      <c r="LGJ11" s="246"/>
      <c r="LGK11" s="246"/>
      <c r="LGL11" s="246"/>
      <c r="LGM11" s="246"/>
      <c r="LGN11" s="246"/>
      <c r="LGO11" s="246"/>
      <c r="LGP11" s="246"/>
      <c r="LGQ11" s="246"/>
      <c r="LGR11" s="246"/>
      <c r="LGS11" s="246"/>
      <c r="LGT11" s="246"/>
      <c r="LGU11" s="246"/>
      <c r="LGV11" s="246"/>
      <c r="LGW11" s="246"/>
      <c r="LGX11" s="246"/>
      <c r="LGY11" s="246"/>
      <c r="LGZ11" s="246"/>
      <c r="LHA11" s="246"/>
      <c r="LHB11" s="246"/>
      <c r="LHC11" s="246"/>
      <c r="LHD11" s="246"/>
      <c r="LHE11" s="246"/>
      <c r="LHF11" s="246"/>
      <c r="LHG11" s="246"/>
      <c r="LHH11" s="246"/>
      <c r="LHI11" s="246"/>
      <c r="LHJ11" s="246"/>
      <c r="LHK11" s="246"/>
      <c r="LHL11" s="246"/>
      <c r="LHM11" s="246"/>
      <c r="LHN11" s="246"/>
      <c r="LHO11" s="246"/>
      <c r="LHP11" s="246"/>
      <c r="LHQ11" s="246"/>
      <c r="LHR11" s="246"/>
      <c r="LHS11" s="246"/>
      <c r="LHT11" s="246"/>
      <c r="LHU11" s="246"/>
      <c r="LHV11" s="246"/>
      <c r="LHW11" s="246"/>
      <c r="LHX11" s="246"/>
      <c r="LHY11" s="246"/>
      <c r="LHZ11" s="246"/>
      <c r="LIA11" s="246"/>
      <c r="LIB11" s="246"/>
      <c r="LIC11" s="246"/>
      <c r="LID11" s="246"/>
      <c r="LIE11" s="246"/>
      <c r="LIF11" s="246"/>
      <c r="LIG11" s="246"/>
      <c r="LIH11" s="246"/>
      <c r="LII11" s="246"/>
      <c r="LIJ11" s="246"/>
      <c r="LIK11" s="246"/>
      <c r="LIL11" s="246"/>
      <c r="LIM11" s="246"/>
      <c r="LIN11" s="246"/>
      <c r="LIO11" s="246"/>
      <c r="LIP11" s="246"/>
      <c r="LIQ11" s="246"/>
      <c r="LIR11" s="246"/>
      <c r="LIS11" s="246"/>
      <c r="LIT11" s="246"/>
      <c r="LIU11" s="246"/>
      <c r="LIV11" s="246"/>
      <c r="LIW11" s="246"/>
      <c r="LIX11" s="246"/>
      <c r="LIY11" s="246"/>
      <c r="LIZ11" s="246"/>
      <c r="LJA11" s="246"/>
      <c r="LJB11" s="246"/>
      <c r="LJC11" s="246"/>
      <c r="LJD11" s="246"/>
      <c r="LJE11" s="246"/>
      <c r="LJF11" s="246"/>
      <c r="LJG11" s="246"/>
      <c r="LJH11" s="246"/>
      <c r="LJI11" s="246"/>
      <c r="LJJ11" s="246"/>
      <c r="LJK11" s="246"/>
      <c r="LJL11" s="246"/>
      <c r="LJM11" s="246"/>
      <c r="LJN11" s="246"/>
      <c r="LJO11" s="246"/>
      <c r="LJP11" s="246"/>
      <c r="LJQ11" s="246"/>
      <c r="LJR11" s="246"/>
      <c r="LJS11" s="246"/>
      <c r="LJT11" s="246"/>
      <c r="LJU11" s="246"/>
      <c r="LJV11" s="246"/>
      <c r="LJW11" s="246"/>
      <c r="LJX11" s="246"/>
      <c r="LJY11" s="246"/>
      <c r="LJZ11" s="246"/>
      <c r="LKA11" s="246"/>
      <c r="LKB11" s="246"/>
      <c r="LKC11" s="246"/>
      <c r="LKD11" s="246"/>
      <c r="LKE11" s="246"/>
      <c r="LKF11" s="246"/>
      <c r="LKG11" s="246"/>
      <c r="LKH11" s="246"/>
      <c r="LKI11" s="246"/>
      <c r="LKJ11" s="246"/>
      <c r="LKK11" s="246"/>
      <c r="LKL11" s="246"/>
      <c r="LKM11" s="246"/>
      <c r="LKN11" s="246"/>
      <c r="LKO11" s="246"/>
      <c r="LKP11" s="246"/>
      <c r="LKQ11" s="246"/>
      <c r="LKR11" s="246"/>
      <c r="LKS11" s="246"/>
      <c r="LKT11" s="246"/>
      <c r="LKU11" s="246"/>
      <c r="LKV11" s="246"/>
      <c r="LKW11" s="246"/>
      <c r="LKX11" s="246"/>
      <c r="LKY11" s="246"/>
      <c r="LKZ11" s="246"/>
      <c r="LLA11" s="246"/>
      <c r="LLB11" s="246"/>
      <c r="LLC11" s="246"/>
      <c r="LLD11" s="246"/>
      <c r="LLE11" s="246"/>
      <c r="LLF11" s="246"/>
      <c r="LLG11" s="246"/>
      <c r="LLH11" s="246"/>
      <c r="LLI11" s="246"/>
      <c r="LLJ11" s="246"/>
      <c r="LLK11" s="246"/>
      <c r="LLL11" s="246"/>
      <c r="LLM11" s="246"/>
      <c r="LLN11" s="246"/>
      <c r="LLO11" s="246"/>
      <c r="LLP11" s="246"/>
      <c r="LLQ11" s="246"/>
      <c r="LLR11" s="246"/>
      <c r="LLS11" s="246"/>
      <c r="LLT11" s="246"/>
      <c r="LLU11" s="246"/>
      <c r="LLV11" s="246"/>
      <c r="LLW11" s="246"/>
      <c r="LLX11" s="246"/>
      <c r="LLY11" s="246"/>
      <c r="LLZ11" s="246"/>
      <c r="LMA11" s="246"/>
      <c r="LMB11" s="246"/>
      <c r="LMC11" s="246"/>
      <c r="LMD11" s="246"/>
      <c r="LME11" s="246"/>
      <c r="LMF11" s="246"/>
      <c r="LMG11" s="246"/>
      <c r="LMH11" s="246"/>
      <c r="LMI11" s="246"/>
      <c r="LMJ11" s="246"/>
      <c r="LMK11" s="246"/>
      <c r="LML11" s="246"/>
      <c r="LMM11" s="246"/>
      <c r="LMN11" s="246"/>
      <c r="LMO11" s="246"/>
      <c r="LMP11" s="246"/>
      <c r="LMQ11" s="246"/>
      <c r="LMR11" s="246"/>
      <c r="LMS11" s="246"/>
      <c r="LMT11" s="246"/>
      <c r="LMU11" s="246"/>
      <c r="LMV11" s="246"/>
      <c r="LMW11" s="246"/>
      <c r="LMX11" s="246"/>
      <c r="LMY11" s="246"/>
      <c r="LMZ11" s="246"/>
      <c r="LNA11" s="246"/>
      <c r="LNB11" s="246"/>
      <c r="LNC11" s="246"/>
      <c r="LND11" s="246"/>
      <c r="LNE11" s="246"/>
      <c r="LNF11" s="246"/>
      <c r="LNG11" s="246"/>
      <c r="LNH11" s="246"/>
      <c r="LNI11" s="246"/>
      <c r="LNJ11" s="246"/>
      <c r="LNK11" s="246"/>
      <c r="LNL11" s="246"/>
      <c r="LNM11" s="246"/>
      <c r="LNN11" s="246"/>
      <c r="LNO11" s="246"/>
      <c r="LNP11" s="246"/>
      <c r="LNQ11" s="246"/>
      <c r="LNR11" s="246"/>
      <c r="LNS11" s="246"/>
      <c r="LNT11" s="246"/>
      <c r="LNU11" s="246"/>
      <c r="LNV11" s="246"/>
      <c r="LNW11" s="246"/>
      <c r="LNX11" s="246"/>
      <c r="LNY11" s="246"/>
      <c r="LNZ11" s="246"/>
      <c r="LOA11" s="246"/>
      <c r="LOB11" s="246"/>
      <c r="LOC11" s="246"/>
      <c r="LOD11" s="246"/>
      <c r="LOE11" s="246"/>
      <c r="LOF11" s="246"/>
      <c r="LOG11" s="246"/>
      <c r="LOH11" s="246"/>
      <c r="LOI11" s="246"/>
      <c r="LOJ11" s="246"/>
      <c r="LOK11" s="246"/>
      <c r="LOL11" s="246"/>
      <c r="LOM11" s="246"/>
      <c r="LON11" s="246"/>
      <c r="LOO11" s="246"/>
      <c r="LOP11" s="246"/>
      <c r="LOQ11" s="246"/>
      <c r="LOR11" s="246"/>
      <c r="LOS11" s="246"/>
      <c r="LOT11" s="246"/>
      <c r="LOU11" s="246"/>
      <c r="LOV11" s="246"/>
      <c r="LOW11" s="246"/>
      <c r="LOX11" s="246"/>
      <c r="LOY11" s="246"/>
      <c r="LOZ11" s="246"/>
      <c r="LPA11" s="246"/>
      <c r="LPB11" s="246"/>
      <c r="LPC11" s="246"/>
      <c r="LPD11" s="246"/>
      <c r="LPE11" s="246"/>
      <c r="LPF11" s="246"/>
      <c r="LPG11" s="246"/>
      <c r="LPH11" s="246"/>
      <c r="LPI11" s="246"/>
      <c r="LPJ11" s="246"/>
      <c r="LPK11" s="246"/>
      <c r="LPL11" s="246"/>
      <c r="LPM11" s="246"/>
      <c r="LPN11" s="246"/>
      <c r="LPO11" s="246"/>
      <c r="LPP11" s="246"/>
      <c r="LPQ11" s="246"/>
      <c r="LPR11" s="246"/>
      <c r="LPS11" s="246"/>
      <c r="LPT11" s="246"/>
      <c r="LPU11" s="246"/>
      <c r="LPV11" s="246"/>
      <c r="LPW11" s="246"/>
      <c r="LPX11" s="246"/>
      <c r="LPY11" s="246"/>
      <c r="LPZ11" s="246"/>
      <c r="LQA11" s="246"/>
      <c r="LQB11" s="246"/>
      <c r="LQC11" s="246"/>
      <c r="LQD11" s="246"/>
      <c r="LQE11" s="246"/>
      <c r="LQF11" s="246"/>
      <c r="LQG11" s="246"/>
      <c r="LQH11" s="246"/>
      <c r="LQI11" s="246"/>
      <c r="LQJ11" s="246"/>
      <c r="LQK11" s="246"/>
      <c r="LQL11" s="246"/>
      <c r="LQM11" s="246"/>
      <c r="LQN11" s="246"/>
      <c r="LQO11" s="246"/>
      <c r="LQP11" s="246"/>
      <c r="LQQ11" s="246"/>
      <c r="LQR11" s="246"/>
      <c r="LQS11" s="246"/>
      <c r="LQT11" s="246"/>
      <c r="LQU11" s="246"/>
      <c r="LQV11" s="246"/>
      <c r="LQW11" s="246"/>
      <c r="LQX11" s="246"/>
      <c r="LQY11" s="246"/>
      <c r="LQZ11" s="246"/>
      <c r="LRA11" s="246"/>
      <c r="LRB11" s="246"/>
      <c r="LRC11" s="246"/>
      <c r="LRD11" s="246"/>
      <c r="LRE11" s="246"/>
      <c r="LRF11" s="246"/>
      <c r="LRG11" s="246"/>
      <c r="LRH11" s="246"/>
      <c r="LRI11" s="246"/>
      <c r="LRJ11" s="246"/>
      <c r="LRK11" s="246"/>
      <c r="LRL11" s="246"/>
      <c r="LRM11" s="246"/>
      <c r="LRN11" s="246"/>
      <c r="LRO11" s="246"/>
      <c r="LRP11" s="246"/>
      <c r="LRQ11" s="246"/>
      <c r="LRR11" s="246"/>
      <c r="LRS11" s="246"/>
      <c r="LRT11" s="246"/>
      <c r="LRU11" s="246"/>
      <c r="LRV11" s="246"/>
      <c r="LRW11" s="246"/>
      <c r="LRX11" s="246"/>
      <c r="LRY11" s="246"/>
      <c r="LRZ11" s="246"/>
      <c r="LSA11" s="246"/>
      <c r="LSB11" s="246"/>
      <c r="LSC11" s="246"/>
      <c r="LSD11" s="246"/>
      <c r="LSE11" s="246"/>
      <c r="LSF11" s="246"/>
      <c r="LSG11" s="246"/>
      <c r="LSH11" s="246"/>
      <c r="LSI11" s="246"/>
      <c r="LSJ11" s="246"/>
      <c r="LSK11" s="246"/>
      <c r="LSL11" s="246"/>
      <c r="LSM11" s="246"/>
      <c r="LSN11" s="246"/>
      <c r="LSO11" s="246"/>
      <c r="LSP11" s="246"/>
      <c r="LSQ11" s="246"/>
      <c r="LSR11" s="246"/>
      <c r="LSS11" s="246"/>
      <c r="LST11" s="246"/>
      <c r="LSU11" s="246"/>
      <c r="LSV11" s="246"/>
      <c r="LSW11" s="246"/>
      <c r="LSX11" s="246"/>
      <c r="LSY11" s="246"/>
      <c r="LSZ11" s="246"/>
      <c r="LTA11" s="246"/>
      <c r="LTB11" s="246"/>
      <c r="LTC11" s="246"/>
      <c r="LTD11" s="246"/>
      <c r="LTE11" s="246"/>
      <c r="LTF11" s="246"/>
      <c r="LTG11" s="246"/>
      <c r="LTH11" s="246"/>
      <c r="LTI11" s="246"/>
      <c r="LTJ11" s="246"/>
      <c r="LTK11" s="246"/>
      <c r="LTL11" s="246"/>
      <c r="LTM11" s="246"/>
      <c r="LTN11" s="246"/>
      <c r="LTO11" s="246"/>
      <c r="LTP11" s="246"/>
      <c r="LTQ11" s="246"/>
      <c r="LTR11" s="246"/>
      <c r="LTS11" s="246"/>
      <c r="LTT11" s="246"/>
      <c r="LTU11" s="246"/>
      <c r="LTV11" s="246"/>
      <c r="LTW11" s="246"/>
      <c r="LTX11" s="246"/>
      <c r="LTY11" s="246"/>
      <c r="LTZ11" s="246"/>
      <c r="LUA11" s="246"/>
      <c r="LUB11" s="246"/>
      <c r="LUC11" s="246"/>
      <c r="LUD11" s="246"/>
      <c r="LUE11" s="246"/>
      <c r="LUF11" s="246"/>
      <c r="LUG11" s="246"/>
      <c r="LUH11" s="246"/>
      <c r="LUI11" s="246"/>
      <c r="LUJ11" s="246"/>
      <c r="LUK11" s="246"/>
      <c r="LUL11" s="246"/>
      <c r="LUM11" s="246"/>
      <c r="LUN11" s="246"/>
      <c r="LUO11" s="246"/>
      <c r="LUP11" s="246"/>
      <c r="LUQ11" s="246"/>
      <c r="LUR11" s="246"/>
      <c r="LUS11" s="246"/>
      <c r="LUT11" s="246"/>
      <c r="LUU11" s="246"/>
      <c r="LUV11" s="246"/>
      <c r="LUW11" s="246"/>
      <c r="LUX11" s="246"/>
      <c r="LUY11" s="246"/>
      <c r="LUZ11" s="246"/>
      <c r="LVA11" s="246"/>
      <c r="LVB11" s="246"/>
      <c r="LVC11" s="246"/>
      <c r="LVD11" s="246"/>
      <c r="LVE11" s="246"/>
      <c r="LVF11" s="246"/>
      <c r="LVG11" s="246"/>
      <c r="LVH11" s="246"/>
      <c r="LVI11" s="246"/>
      <c r="LVJ11" s="246"/>
      <c r="LVK11" s="246"/>
      <c r="LVL11" s="246"/>
      <c r="LVM11" s="246"/>
      <c r="LVN11" s="246"/>
      <c r="LVO11" s="246"/>
      <c r="LVP11" s="246"/>
      <c r="LVQ11" s="246"/>
      <c r="LVR11" s="246"/>
      <c r="LVS11" s="246"/>
      <c r="LVT11" s="246"/>
      <c r="LVU11" s="246"/>
      <c r="LVV11" s="246"/>
      <c r="LVW11" s="246"/>
      <c r="LVX11" s="246"/>
      <c r="LVY11" s="246"/>
      <c r="LVZ11" s="246"/>
      <c r="LWA11" s="246"/>
      <c r="LWB11" s="246"/>
      <c r="LWC11" s="246"/>
      <c r="LWD11" s="246"/>
      <c r="LWE11" s="246"/>
      <c r="LWF11" s="246"/>
      <c r="LWG11" s="246"/>
      <c r="LWH11" s="246"/>
      <c r="LWI11" s="246"/>
      <c r="LWJ11" s="246"/>
      <c r="LWK11" s="246"/>
      <c r="LWL11" s="246"/>
      <c r="LWM11" s="246"/>
      <c r="LWN11" s="246"/>
      <c r="LWO11" s="246"/>
      <c r="LWP11" s="246"/>
      <c r="LWQ11" s="246"/>
      <c r="LWR11" s="246"/>
      <c r="LWS11" s="246"/>
      <c r="LWT11" s="246"/>
      <c r="LWU11" s="246"/>
      <c r="LWV11" s="246"/>
      <c r="LWW11" s="246"/>
      <c r="LWX11" s="246"/>
      <c r="LWY11" s="246"/>
      <c r="LWZ11" s="246"/>
      <c r="LXA11" s="246"/>
      <c r="LXB11" s="246"/>
      <c r="LXC11" s="246"/>
      <c r="LXD11" s="246"/>
      <c r="LXE11" s="246"/>
      <c r="LXF11" s="246"/>
      <c r="LXG11" s="246"/>
      <c r="LXH11" s="246"/>
      <c r="LXI11" s="246"/>
      <c r="LXJ11" s="246"/>
      <c r="LXK11" s="246"/>
      <c r="LXL11" s="246"/>
      <c r="LXM11" s="246"/>
      <c r="LXN11" s="246"/>
      <c r="LXO11" s="246"/>
      <c r="LXP11" s="246"/>
      <c r="LXQ11" s="246"/>
      <c r="LXR11" s="246"/>
      <c r="LXS11" s="246"/>
      <c r="LXT11" s="246"/>
      <c r="LXU11" s="246"/>
      <c r="LXV11" s="246"/>
      <c r="LXW11" s="246"/>
      <c r="LXX11" s="246"/>
      <c r="LXY11" s="246"/>
      <c r="LXZ11" s="246"/>
      <c r="LYA11" s="246"/>
      <c r="LYB11" s="246"/>
      <c r="LYC11" s="246"/>
      <c r="LYD11" s="246"/>
      <c r="LYE11" s="246"/>
      <c r="LYF11" s="246"/>
      <c r="LYG11" s="246"/>
      <c r="LYH11" s="246"/>
      <c r="LYI11" s="246"/>
      <c r="LYJ11" s="246"/>
      <c r="LYK11" s="246"/>
      <c r="LYL11" s="246"/>
      <c r="LYM11" s="246"/>
      <c r="LYN11" s="246"/>
      <c r="LYO11" s="246"/>
      <c r="LYP11" s="246"/>
      <c r="LYQ11" s="246"/>
      <c r="LYR11" s="246"/>
      <c r="LYS11" s="246"/>
      <c r="LYT11" s="246"/>
      <c r="LYU11" s="246"/>
      <c r="LYV11" s="246"/>
      <c r="LYW11" s="246"/>
      <c r="LYX11" s="246"/>
      <c r="LYY11" s="246"/>
      <c r="LYZ11" s="246"/>
      <c r="LZA11" s="246"/>
      <c r="LZB11" s="246"/>
      <c r="LZC11" s="246"/>
      <c r="LZD11" s="246"/>
      <c r="LZE11" s="246"/>
      <c r="LZF11" s="246"/>
      <c r="LZG11" s="246"/>
      <c r="LZH11" s="246"/>
      <c r="LZI11" s="246"/>
      <c r="LZJ11" s="246"/>
      <c r="LZK11" s="246"/>
      <c r="LZL11" s="246"/>
      <c r="LZM11" s="246"/>
      <c r="LZN11" s="246"/>
      <c r="LZO11" s="246"/>
      <c r="LZP11" s="246"/>
      <c r="LZQ11" s="246"/>
      <c r="LZR11" s="246"/>
      <c r="LZS11" s="246"/>
      <c r="LZT11" s="246"/>
      <c r="LZU11" s="246"/>
      <c r="LZV11" s="246"/>
      <c r="LZW11" s="246"/>
      <c r="LZX11" s="246"/>
      <c r="LZY11" s="246"/>
      <c r="LZZ11" s="246"/>
      <c r="MAA11" s="246"/>
      <c r="MAB11" s="246"/>
      <c r="MAC11" s="246"/>
      <c r="MAD11" s="246"/>
      <c r="MAE11" s="246"/>
      <c r="MAF11" s="246"/>
      <c r="MAG11" s="246"/>
      <c r="MAH11" s="246"/>
      <c r="MAI11" s="246"/>
      <c r="MAJ11" s="246"/>
      <c r="MAK11" s="246"/>
      <c r="MAL11" s="246"/>
      <c r="MAM11" s="246"/>
      <c r="MAN11" s="246"/>
      <c r="MAO11" s="246"/>
      <c r="MAP11" s="246"/>
      <c r="MAQ11" s="246"/>
      <c r="MAR11" s="246"/>
      <c r="MAS11" s="246"/>
      <c r="MAT11" s="246"/>
      <c r="MAU11" s="246"/>
      <c r="MAV11" s="246"/>
      <c r="MAW11" s="246"/>
      <c r="MAX11" s="246"/>
      <c r="MAY11" s="246"/>
      <c r="MAZ11" s="246"/>
      <c r="MBA11" s="246"/>
      <c r="MBB11" s="246"/>
      <c r="MBC11" s="246"/>
      <c r="MBD11" s="246"/>
      <c r="MBE11" s="246"/>
      <c r="MBF11" s="246"/>
      <c r="MBG11" s="246"/>
      <c r="MBH11" s="246"/>
      <c r="MBI11" s="246"/>
      <c r="MBJ11" s="246"/>
      <c r="MBK11" s="246"/>
      <c r="MBL11" s="246"/>
      <c r="MBM11" s="246"/>
      <c r="MBN11" s="246"/>
      <c r="MBO11" s="246"/>
      <c r="MBP11" s="246"/>
      <c r="MBQ11" s="246"/>
      <c r="MBR11" s="246"/>
      <c r="MBS11" s="246"/>
      <c r="MBT11" s="246"/>
      <c r="MBU11" s="246"/>
      <c r="MBV11" s="246"/>
      <c r="MBW11" s="246"/>
      <c r="MBX11" s="246"/>
      <c r="MBY11" s="246"/>
      <c r="MBZ11" s="246"/>
      <c r="MCA11" s="246"/>
      <c r="MCB11" s="246"/>
      <c r="MCC11" s="246"/>
      <c r="MCD11" s="246"/>
      <c r="MCE11" s="246"/>
      <c r="MCF11" s="246"/>
      <c r="MCG11" s="246"/>
      <c r="MCH11" s="246"/>
      <c r="MCI11" s="246"/>
      <c r="MCJ11" s="246"/>
      <c r="MCK11" s="246"/>
      <c r="MCL11" s="246"/>
      <c r="MCM11" s="246"/>
      <c r="MCN11" s="246"/>
      <c r="MCO11" s="246"/>
      <c r="MCP11" s="246"/>
      <c r="MCQ11" s="246"/>
      <c r="MCR11" s="246"/>
      <c r="MCS11" s="246"/>
      <c r="MCT11" s="246"/>
      <c r="MCU11" s="246"/>
      <c r="MCV11" s="246"/>
      <c r="MCW11" s="246"/>
      <c r="MCX11" s="246"/>
      <c r="MCY11" s="246"/>
      <c r="MCZ11" s="246"/>
      <c r="MDA11" s="246"/>
      <c r="MDB11" s="246"/>
      <c r="MDC11" s="246"/>
      <c r="MDD11" s="246"/>
      <c r="MDE11" s="246"/>
      <c r="MDF11" s="246"/>
      <c r="MDG11" s="246"/>
      <c r="MDH11" s="246"/>
      <c r="MDI11" s="246"/>
      <c r="MDJ11" s="246"/>
      <c r="MDK11" s="246"/>
      <c r="MDL11" s="246"/>
      <c r="MDM11" s="246"/>
      <c r="MDN11" s="246"/>
      <c r="MDO11" s="246"/>
      <c r="MDP11" s="246"/>
      <c r="MDQ11" s="246"/>
      <c r="MDR11" s="246"/>
      <c r="MDS11" s="246"/>
      <c r="MDT11" s="246"/>
      <c r="MDU11" s="246"/>
      <c r="MDV11" s="246"/>
      <c r="MDW11" s="246"/>
      <c r="MDX11" s="246"/>
      <c r="MDY11" s="246"/>
      <c r="MDZ11" s="246"/>
      <c r="MEA11" s="246"/>
      <c r="MEB11" s="246"/>
      <c r="MEC11" s="246"/>
      <c r="MED11" s="246"/>
      <c r="MEE11" s="246"/>
      <c r="MEF11" s="246"/>
      <c r="MEG11" s="246"/>
      <c r="MEH11" s="246"/>
      <c r="MEI11" s="246"/>
      <c r="MEJ11" s="246"/>
      <c r="MEK11" s="246"/>
      <c r="MEL11" s="246"/>
      <c r="MEM11" s="246"/>
      <c r="MEN11" s="246"/>
      <c r="MEO11" s="246"/>
      <c r="MEP11" s="246"/>
      <c r="MEQ11" s="246"/>
      <c r="MER11" s="246"/>
      <c r="MES11" s="246"/>
      <c r="MET11" s="246"/>
      <c r="MEU11" s="246"/>
      <c r="MEV11" s="246"/>
      <c r="MEW11" s="246"/>
      <c r="MEX11" s="246"/>
      <c r="MEY11" s="246"/>
      <c r="MEZ11" s="246"/>
      <c r="MFA11" s="246"/>
      <c r="MFB11" s="246"/>
      <c r="MFC11" s="246"/>
      <c r="MFD11" s="246"/>
      <c r="MFE11" s="246"/>
      <c r="MFF11" s="246"/>
      <c r="MFG11" s="246"/>
      <c r="MFH11" s="246"/>
      <c r="MFI11" s="246"/>
      <c r="MFJ11" s="246"/>
      <c r="MFK11" s="246"/>
      <c r="MFL11" s="246"/>
      <c r="MFM11" s="246"/>
      <c r="MFN11" s="246"/>
      <c r="MFO11" s="246"/>
      <c r="MFP11" s="246"/>
      <c r="MFQ11" s="246"/>
      <c r="MFR11" s="246"/>
      <c r="MFS11" s="246"/>
      <c r="MFT11" s="246"/>
      <c r="MFU11" s="246"/>
      <c r="MFV11" s="246"/>
      <c r="MFW11" s="246"/>
      <c r="MFX11" s="246"/>
      <c r="MFY11" s="246"/>
      <c r="MFZ11" s="246"/>
      <c r="MGA11" s="246"/>
      <c r="MGB11" s="246"/>
      <c r="MGC11" s="246"/>
      <c r="MGD11" s="246"/>
      <c r="MGE11" s="246"/>
      <c r="MGF11" s="246"/>
      <c r="MGG11" s="246"/>
      <c r="MGH11" s="246"/>
      <c r="MGI11" s="246"/>
      <c r="MGJ11" s="246"/>
      <c r="MGK11" s="246"/>
      <c r="MGL11" s="246"/>
      <c r="MGM11" s="246"/>
      <c r="MGN11" s="246"/>
      <c r="MGO11" s="246"/>
      <c r="MGP11" s="246"/>
      <c r="MGQ11" s="246"/>
      <c r="MGR11" s="246"/>
      <c r="MGS11" s="246"/>
      <c r="MGT11" s="246"/>
      <c r="MGU11" s="246"/>
      <c r="MGV11" s="246"/>
      <c r="MGW11" s="246"/>
      <c r="MGX11" s="246"/>
      <c r="MGY11" s="246"/>
      <c r="MGZ11" s="246"/>
      <c r="MHA11" s="246"/>
      <c r="MHB11" s="246"/>
      <c r="MHC11" s="246"/>
      <c r="MHD11" s="246"/>
      <c r="MHE11" s="246"/>
      <c r="MHF11" s="246"/>
      <c r="MHG11" s="246"/>
      <c r="MHH11" s="246"/>
      <c r="MHI11" s="246"/>
      <c r="MHJ11" s="246"/>
      <c r="MHK11" s="246"/>
      <c r="MHL11" s="246"/>
      <c r="MHM11" s="246"/>
      <c r="MHN11" s="246"/>
      <c r="MHO11" s="246"/>
      <c r="MHP11" s="246"/>
      <c r="MHQ11" s="246"/>
      <c r="MHR11" s="246"/>
      <c r="MHS11" s="246"/>
      <c r="MHT11" s="246"/>
      <c r="MHU11" s="246"/>
      <c r="MHV11" s="246"/>
      <c r="MHW11" s="246"/>
      <c r="MHX11" s="246"/>
      <c r="MHY11" s="246"/>
      <c r="MHZ11" s="246"/>
      <c r="MIA11" s="246"/>
      <c r="MIB11" s="246"/>
      <c r="MIC11" s="246"/>
      <c r="MID11" s="246"/>
      <c r="MIE11" s="246"/>
      <c r="MIF11" s="246"/>
      <c r="MIG11" s="246"/>
      <c r="MIH11" s="246"/>
      <c r="MII11" s="246"/>
      <c r="MIJ11" s="246"/>
      <c r="MIK11" s="246"/>
      <c r="MIL11" s="246"/>
      <c r="MIM11" s="246"/>
      <c r="MIN11" s="246"/>
      <c r="MIO11" s="246"/>
      <c r="MIP11" s="246"/>
      <c r="MIQ11" s="246"/>
      <c r="MIR11" s="246"/>
      <c r="MIS11" s="246"/>
      <c r="MIT11" s="246"/>
      <c r="MIU11" s="246"/>
      <c r="MIV11" s="246"/>
      <c r="MIW11" s="246"/>
      <c r="MIX11" s="246"/>
      <c r="MIY11" s="246"/>
      <c r="MIZ11" s="246"/>
      <c r="MJA11" s="246"/>
      <c r="MJB11" s="246"/>
      <c r="MJC11" s="246"/>
      <c r="MJD11" s="246"/>
      <c r="MJE11" s="246"/>
      <c r="MJF11" s="246"/>
      <c r="MJG11" s="246"/>
      <c r="MJH11" s="246"/>
      <c r="MJI11" s="246"/>
      <c r="MJJ11" s="246"/>
      <c r="MJK11" s="246"/>
      <c r="MJL11" s="246"/>
      <c r="MJM11" s="246"/>
      <c r="MJN11" s="246"/>
      <c r="MJO11" s="246"/>
      <c r="MJP11" s="246"/>
      <c r="MJQ11" s="246"/>
      <c r="MJR11" s="246"/>
      <c r="MJS11" s="246"/>
      <c r="MJT11" s="246"/>
      <c r="MJU11" s="246"/>
      <c r="MJV11" s="246"/>
      <c r="MJW11" s="246"/>
      <c r="MJX11" s="246"/>
      <c r="MJY11" s="246"/>
      <c r="MJZ11" s="246"/>
      <c r="MKA11" s="246"/>
      <c r="MKB11" s="246"/>
      <c r="MKC11" s="246"/>
      <c r="MKD11" s="246"/>
      <c r="MKE11" s="246"/>
      <c r="MKF11" s="246"/>
      <c r="MKG11" s="246"/>
      <c r="MKH11" s="246"/>
      <c r="MKI11" s="246"/>
      <c r="MKJ11" s="246"/>
      <c r="MKK11" s="246"/>
      <c r="MKL11" s="246"/>
      <c r="MKM11" s="246"/>
      <c r="MKN11" s="246"/>
      <c r="MKO11" s="246"/>
      <c r="MKP11" s="246"/>
      <c r="MKQ11" s="246"/>
      <c r="MKR11" s="246"/>
      <c r="MKS11" s="246"/>
      <c r="MKT11" s="246"/>
      <c r="MKU11" s="246"/>
      <c r="MKV11" s="246"/>
      <c r="MKW11" s="246"/>
      <c r="MKX11" s="246"/>
      <c r="MKY11" s="246"/>
      <c r="MKZ11" s="246"/>
      <c r="MLA11" s="246"/>
      <c r="MLB11" s="246"/>
      <c r="MLC11" s="246"/>
      <c r="MLD11" s="246"/>
      <c r="MLE11" s="246"/>
      <c r="MLF11" s="246"/>
      <c r="MLG11" s="246"/>
      <c r="MLH11" s="246"/>
      <c r="MLI11" s="246"/>
      <c r="MLJ11" s="246"/>
      <c r="MLK11" s="246"/>
      <c r="MLL11" s="246"/>
      <c r="MLM11" s="246"/>
      <c r="MLN11" s="246"/>
      <c r="MLO11" s="246"/>
      <c r="MLP11" s="246"/>
      <c r="MLQ11" s="246"/>
      <c r="MLR11" s="246"/>
      <c r="MLS11" s="246"/>
      <c r="MLT11" s="246"/>
      <c r="MLU11" s="246"/>
      <c r="MLV11" s="246"/>
      <c r="MLW11" s="246"/>
      <c r="MLX11" s="246"/>
      <c r="MLY11" s="246"/>
      <c r="MLZ11" s="246"/>
      <c r="MMA11" s="246"/>
      <c r="MMB11" s="246"/>
      <c r="MMC11" s="246"/>
      <c r="MMD11" s="246"/>
      <c r="MME11" s="246"/>
      <c r="MMF11" s="246"/>
      <c r="MMG11" s="246"/>
      <c r="MMH11" s="246"/>
      <c r="MMI11" s="246"/>
      <c r="MMJ11" s="246"/>
      <c r="MMK11" s="246"/>
      <c r="MML11" s="246"/>
      <c r="MMM11" s="246"/>
      <c r="MMN11" s="246"/>
      <c r="MMO11" s="246"/>
      <c r="MMP11" s="246"/>
      <c r="MMQ11" s="246"/>
      <c r="MMR11" s="246"/>
      <c r="MMS11" s="246"/>
      <c r="MMT11" s="246"/>
      <c r="MMU11" s="246"/>
      <c r="MMV11" s="246"/>
      <c r="MMW11" s="246"/>
      <c r="MMX11" s="246"/>
      <c r="MMY11" s="246"/>
      <c r="MMZ11" s="246"/>
      <c r="MNA11" s="246"/>
      <c r="MNB11" s="246"/>
      <c r="MNC11" s="246"/>
      <c r="MND11" s="246"/>
      <c r="MNE11" s="246"/>
      <c r="MNF11" s="246"/>
      <c r="MNG11" s="246"/>
      <c r="MNH11" s="246"/>
      <c r="MNI11" s="246"/>
      <c r="MNJ11" s="246"/>
      <c r="MNK11" s="246"/>
      <c r="MNL11" s="246"/>
      <c r="MNM11" s="246"/>
      <c r="MNN11" s="246"/>
      <c r="MNO11" s="246"/>
      <c r="MNP11" s="246"/>
      <c r="MNQ11" s="246"/>
      <c r="MNR11" s="246"/>
      <c r="MNS11" s="246"/>
      <c r="MNT11" s="246"/>
      <c r="MNU11" s="246"/>
      <c r="MNV11" s="246"/>
      <c r="MNW11" s="246"/>
      <c r="MNX11" s="246"/>
      <c r="MNY11" s="246"/>
      <c r="MNZ11" s="246"/>
      <c r="MOA11" s="246"/>
      <c r="MOB11" s="246"/>
      <c r="MOC11" s="246"/>
      <c r="MOD11" s="246"/>
      <c r="MOE11" s="246"/>
      <c r="MOF11" s="246"/>
      <c r="MOG11" s="246"/>
      <c r="MOH11" s="246"/>
      <c r="MOI11" s="246"/>
      <c r="MOJ11" s="246"/>
      <c r="MOK11" s="246"/>
      <c r="MOL11" s="246"/>
      <c r="MOM11" s="246"/>
      <c r="MON11" s="246"/>
      <c r="MOO11" s="246"/>
      <c r="MOP11" s="246"/>
      <c r="MOQ11" s="246"/>
      <c r="MOR11" s="246"/>
      <c r="MOS11" s="246"/>
      <c r="MOT11" s="246"/>
      <c r="MOU11" s="246"/>
      <c r="MOV11" s="246"/>
      <c r="MOW11" s="246"/>
      <c r="MOX11" s="246"/>
      <c r="MOY11" s="246"/>
      <c r="MOZ11" s="246"/>
      <c r="MPA11" s="246"/>
      <c r="MPB11" s="246"/>
      <c r="MPC11" s="246"/>
      <c r="MPD11" s="246"/>
      <c r="MPE11" s="246"/>
      <c r="MPF11" s="246"/>
      <c r="MPG11" s="246"/>
      <c r="MPH11" s="246"/>
      <c r="MPI11" s="246"/>
      <c r="MPJ11" s="246"/>
      <c r="MPK11" s="246"/>
      <c r="MPL11" s="246"/>
      <c r="MPM11" s="246"/>
      <c r="MPN11" s="246"/>
      <c r="MPO11" s="246"/>
      <c r="MPP11" s="246"/>
      <c r="MPQ11" s="246"/>
      <c r="MPR11" s="246"/>
      <c r="MPS11" s="246"/>
      <c r="MPT11" s="246"/>
      <c r="MPU11" s="246"/>
      <c r="MPV11" s="246"/>
      <c r="MPW11" s="246"/>
      <c r="MPX11" s="246"/>
      <c r="MPY11" s="246"/>
      <c r="MPZ11" s="246"/>
      <c r="MQA11" s="246"/>
      <c r="MQB11" s="246"/>
      <c r="MQC11" s="246"/>
      <c r="MQD11" s="246"/>
      <c r="MQE11" s="246"/>
      <c r="MQF11" s="246"/>
      <c r="MQG11" s="246"/>
      <c r="MQH11" s="246"/>
      <c r="MQI11" s="246"/>
      <c r="MQJ11" s="246"/>
      <c r="MQK11" s="246"/>
      <c r="MQL11" s="246"/>
      <c r="MQM11" s="246"/>
      <c r="MQN11" s="246"/>
      <c r="MQO11" s="246"/>
      <c r="MQP11" s="246"/>
      <c r="MQQ11" s="246"/>
      <c r="MQR11" s="246"/>
      <c r="MQS11" s="246"/>
      <c r="MQT11" s="246"/>
      <c r="MQU11" s="246"/>
      <c r="MQV11" s="246"/>
      <c r="MQW11" s="246"/>
      <c r="MQX11" s="246"/>
      <c r="MQY11" s="246"/>
      <c r="MQZ11" s="246"/>
      <c r="MRA11" s="246"/>
      <c r="MRB11" s="246"/>
      <c r="MRC11" s="246"/>
      <c r="MRD11" s="246"/>
      <c r="MRE11" s="246"/>
      <c r="MRF11" s="246"/>
      <c r="MRG11" s="246"/>
      <c r="MRH11" s="246"/>
      <c r="MRI11" s="246"/>
      <c r="MRJ11" s="246"/>
      <c r="MRK11" s="246"/>
      <c r="MRL11" s="246"/>
      <c r="MRM11" s="246"/>
      <c r="MRN11" s="246"/>
      <c r="MRO11" s="246"/>
      <c r="MRP11" s="246"/>
      <c r="MRQ11" s="246"/>
      <c r="MRR11" s="246"/>
      <c r="MRS11" s="246"/>
      <c r="MRT11" s="246"/>
      <c r="MRU11" s="246"/>
      <c r="MRV11" s="246"/>
      <c r="MRW11" s="246"/>
      <c r="MRX11" s="246"/>
      <c r="MRY11" s="246"/>
      <c r="MRZ11" s="246"/>
      <c r="MSA11" s="246"/>
      <c r="MSB11" s="246"/>
      <c r="MSC11" s="246"/>
      <c r="MSD11" s="246"/>
      <c r="MSE11" s="246"/>
      <c r="MSF11" s="246"/>
      <c r="MSG11" s="246"/>
      <c r="MSH11" s="246"/>
      <c r="MSI11" s="246"/>
      <c r="MSJ11" s="246"/>
      <c r="MSK11" s="246"/>
      <c r="MSL11" s="246"/>
      <c r="MSM11" s="246"/>
      <c r="MSN11" s="246"/>
      <c r="MSO11" s="246"/>
      <c r="MSP11" s="246"/>
      <c r="MSQ11" s="246"/>
      <c r="MSR11" s="246"/>
      <c r="MSS11" s="246"/>
      <c r="MST11" s="246"/>
      <c r="MSU11" s="246"/>
      <c r="MSV11" s="246"/>
      <c r="MSW11" s="246"/>
      <c r="MSX11" s="246"/>
      <c r="MSY11" s="246"/>
      <c r="MSZ11" s="246"/>
      <c r="MTA11" s="246"/>
      <c r="MTB11" s="246"/>
      <c r="MTC11" s="246"/>
      <c r="MTD11" s="246"/>
      <c r="MTE11" s="246"/>
      <c r="MTF11" s="246"/>
      <c r="MTG11" s="246"/>
      <c r="MTH11" s="246"/>
      <c r="MTI11" s="246"/>
      <c r="MTJ11" s="246"/>
      <c r="MTK11" s="246"/>
      <c r="MTL11" s="246"/>
      <c r="MTM11" s="246"/>
      <c r="MTN11" s="246"/>
      <c r="MTO11" s="246"/>
      <c r="MTP11" s="246"/>
      <c r="MTQ11" s="246"/>
      <c r="MTR11" s="246"/>
      <c r="MTS11" s="246"/>
      <c r="MTT11" s="246"/>
      <c r="MTU11" s="246"/>
      <c r="MTV11" s="246"/>
      <c r="MTW11" s="246"/>
      <c r="MTX11" s="246"/>
      <c r="MTY11" s="246"/>
      <c r="MTZ11" s="246"/>
      <c r="MUA11" s="246"/>
      <c r="MUB11" s="246"/>
      <c r="MUC11" s="246"/>
      <c r="MUD11" s="246"/>
      <c r="MUE11" s="246"/>
      <c r="MUF11" s="246"/>
      <c r="MUG11" s="246"/>
      <c r="MUH11" s="246"/>
      <c r="MUI11" s="246"/>
      <c r="MUJ11" s="246"/>
      <c r="MUK11" s="246"/>
      <c r="MUL11" s="246"/>
      <c r="MUM11" s="246"/>
      <c r="MUN11" s="246"/>
      <c r="MUO11" s="246"/>
      <c r="MUP11" s="246"/>
      <c r="MUQ11" s="246"/>
      <c r="MUR11" s="246"/>
      <c r="MUS11" s="246"/>
      <c r="MUT11" s="246"/>
      <c r="MUU11" s="246"/>
      <c r="MUV11" s="246"/>
      <c r="MUW11" s="246"/>
      <c r="MUX11" s="246"/>
      <c r="MUY11" s="246"/>
      <c r="MUZ11" s="246"/>
      <c r="MVA11" s="246"/>
      <c r="MVB11" s="246"/>
      <c r="MVC11" s="246"/>
      <c r="MVD11" s="246"/>
      <c r="MVE11" s="246"/>
      <c r="MVF11" s="246"/>
      <c r="MVG11" s="246"/>
      <c r="MVH11" s="246"/>
      <c r="MVI11" s="246"/>
      <c r="MVJ11" s="246"/>
      <c r="MVK11" s="246"/>
      <c r="MVL11" s="246"/>
      <c r="MVM11" s="246"/>
      <c r="MVN11" s="246"/>
      <c r="MVO11" s="246"/>
      <c r="MVP11" s="246"/>
      <c r="MVQ11" s="246"/>
      <c r="MVR11" s="246"/>
      <c r="MVS11" s="246"/>
      <c r="MVT11" s="246"/>
      <c r="MVU11" s="246"/>
      <c r="MVV11" s="246"/>
      <c r="MVW11" s="246"/>
      <c r="MVX11" s="246"/>
      <c r="MVY11" s="246"/>
      <c r="MVZ11" s="246"/>
      <c r="MWA11" s="246"/>
      <c r="MWB11" s="246"/>
      <c r="MWC11" s="246"/>
      <c r="MWD11" s="246"/>
      <c r="MWE11" s="246"/>
      <c r="MWF11" s="246"/>
      <c r="MWG11" s="246"/>
      <c r="MWH11" s="246"/>
      <c r="MWI11" s="246"/>
      <c r="MWJ11" s="246"/>
      <c r="MWK11" s="246"/>
      <c r="MWL11" s="246"/>
      <c r="MWM11" s="246"/>
      <c r="MWN11" s="246"/>
      <c r="MWO11" s="246"/>
      <c r="MWP11" s="246"/>
      <c r="MWQ11" s="246"/>
      <c r="MWR11" s="246"/>
      <c r="MWS11" s="246"/>
      <c r="MWT11" s="246"/>
      <c r="MWU11" s="246"/>
      <c r="MWV11" s="246"/>
      <c r="MWW11" s="246"/>
      <c r="MWX11" s="246"/>
      <c r="MWY11" s="246"/>
      <c r="MWZ11" s="246"/>
      <c r="MXA11" s="246"/>
      <c r="MXB11" s="246"/>
      <c r="MXC11" s="246"/>
      <c r="MXD11" s="246"/>
      <c r="MXE11" s="246"/>
      <c r="MXF11" s="246"/>
      <c r="MXG11" s="246"/>
      <c r="MXH11" s="246"/>
      <c r="MXI11" s="246"/>
      <c r="MXJ11" s="246"/>
      <c r="MXK11" s="246"/>
      <c r="MXL11" s="246"/>
      <c r="MXM11" s="246"/>
      <c r="MXN11" s="246"/>
      <c r="MXO11" s="246"/>
      <c r="MXP11" s="246"/>
      <c r="MXQ11" s="246"/>
      <c r="MXR11" s="246"/>
      <c r="MXS11" s="246"/>
      <c r="MXT11" s="246"/>
      <c r="MXU11" s="246"/>
      <c r="MXV11" s="246"/>
      <c r="MXW11" s="246"/>
      <c r="MXX11" s="246"/>
      <c r="MXY11" s="246"/>
      <c r="MXZ11" s="246"/>
      <c r="MYA11" s="246"/>
      <c r="MYB11" s="246"/>
      <c r="MYC11" s="246"/>
      <c r="MYD11" s="246"/>
      <c r="MYE11" s="246"/>
      <c r="MYF11" s="246"/>
      <c r="MYG11" s="246"/>
      <c r="MYH11" s="246"/>
      <c r="MYI11" s="246"/>
      <c r="MYJ11" s="246"/>
      <c r="MYK11" s="246"/>
      <c r="MYL11" s="246"/>
      <c r="MYM11" s="246"/>
      <c r="MYN11" s="246"/>
      <c r="MYO11" s="246"/>
      <c r="MYP11" s="246"/>
      <c r="MYQ11" s="246"/>
      <c r="MYR11" s="246"/>
      <c r="MYS11" s="246"/>
      <c r="MYT11" s="246"/>
      <c r="MYU11" s="246"/>
      <c r="MYV11" s="246"/>
      <c r="MYW11" s="246"/>
      <c r="MYX11" s="246"/>
      <c r="MYY11" s="246"/>
      <c r="MYZ11" s="246"/>
      <c r="MZA11" s="246"/>
      <c r="MZB11" s="246"/>
      <c r="MZC11" s="246"/>
      <c r="MZD11" s="246"/>
      <c r="MZE11" s="246"/>
      <c r="MZF11" s="246"/>
      <c r="MZG11" s="246"/>
      <c r="MZH11" s="246"/>
      <c r="MZI11" s="246"/>
      <c r="MZJ11" s="246"/>
      <c r="MZK11" s="246"/>
      <c r="MZL11" s="246"/>
      <c r="MZM11" s="246"/>
      <c r="MZN11" s="246"/>
      <c r="MZO11" s="246"/>
      <c r="MZP11" s="246"/>
      <c r="MZQ11" s="246"/>
      <c r="MZR11" s="246"/>
      <c r="MZS11" s="246"/>
      <c r="MZT11" s="246"/>
      <c r="MZU11" s="246"/>
      <c r="MZV11" s="246"/>
      <c r="MZW11" s="246"/>
      <c r="MZX11" s="246"/>
      <c r="MZY11" s="246"/>
      <c r="MZZ11" s="246"/>
      <c r="NAA11" s="246"/>
      <c r="NAB11" s="246"/>
      <c r="NAC11" s="246"/>
      <c r="NAD11" s="246"/>
      <c r="NAE11" s="246"/>
      <c r="NAF11" s="246"/>
      <c r="NAG11" s="246"/>
      <c r="NAH11" s="246"/>
      <c r="NAI11" s="246"/>
      <c r="NAJ11" s="246"/>
      <c r="NAK11" s="246"/>
      <c r="NAL11" s="246"/>
      <c r="NAM11" s="246"/>
      <c r="NAN11" s="246"/>
      <c r="NAO11" s="246"/>
      <c r="NAP11" s="246"/>
      <c r="NAQ11" s="246"/>
      <c r="NAR11" s="246"/>
      <c r="NAS11" s="246"/>
      <c r="NAT11" s="246"/>
      <c r="NAU11" s="246"/>
      <c r="NAV11" s="246"/>
      <c r="NAW11" s="246"/>
      <c r="NAX11" s="246"/>
      <c r="NAY11" s="246"/>
      <c r="NAZ11" s="246"/>
      <c r="NBA11" s="246"/>
      <c r="NBB11" s="246"/>
      <c r="NBC11" s="246"/>
      <c r="NBD11" s="246"/>
      <c r="NBE11" s="246"/>
      <c r="NBF11" s="246"/>
      <c r="NBG11" s="246"/>
      <c r="NBH11" s="246"/>
      <c r="NBI11" s="246"/>
      <c r="NBJ11" s="246"/>
      <c r="NBK11" s="246"/>
      <c r="NBL11" s="246"/>
      <c r="NBM11" s="246"/>
      <c r="NBN11" s="246"/>
      <c r="NBO11" s="246"/>
      <c r="NBP11" s="246"/>
      <c r="NBQ11" s="246"/>
      <c r="NBR11" s="246"/>
      <c r="NBS11" s="246"/>
      <c r="NBT11" s="246"/>
      <c r="NBU11" s="246"/>
      <c r="NBV11" s="246"/>
      <c r="NBW11" s="246"/>
      <c r="NBX11" s="246"/>
      <c r="NBY11" s="246"/>
      <c r="NBZ11" s="246"/>
      <c r="NCA11" s="246"/>
      <c r="NCB11" s="246"/>
      <c r="NCC11" s="246"/>
      <c r="NCD11" s="246"/>
      <c r="NCE11" s="246"/>
      <c r="NCF11" s="246"/>
      <c r="NCG11" s="246"/>
      <c r="NCH11" s="246"/>
      <c r="NCI11" s="246"/>
      <c r="NCJ11" s="246"/>
      <c r="NCK11" s="246"/>
      <c r="NCL11" s="246"/>
      <c r="NCM11" s="246"/>
      <c r="NCN11" s="246"/>
      <c r="NCO11" s="246"/>
      <c r="NCP11" s="246"/>
      <c r="NCQ11" s="246"/>
      <c r="NCR11" s="246"/>
      <c r="NCS11" s="246"/>
      <c r="NCT11" s="246"/>
      <c r="NCU11" s="246"/>
      <c r="NCV11" s="246"/>
      <c r="NCW11" s="246"/>
      <c r="NCX11" s="246"/>
      <c r="NCY11" s="246"/>
      <c r="NCZ11" s="246"/>
      <c r="NDA11" s="246"/>
      <c r="NDB11" s="246"/>
      <c r="NDC11" s="246"/>
      <c r="NDD11" s="246"/>
      <c r="NDE11" s="246"/>
      <c r="NDF11" s="246"/>
      <c r="NDG11" s="246"/>
      <c r="NDH11" s="246"/>
      <c r="NDI11" s="246"/>
      <c r="NDJ11" s="246"/>
      <c r="NDK11" s="246"/>
      <c r="NDL11" s="246"/>
      <c r="NDM11" s="246"/>
      <c r="NDN11" s="246"/>
      <c r="NDO11" s="246"/>
      <c r="NDP11" s="246"/>
      <c r="NDQ11" s="246"/>
      <c r="NDR11" s="246"/>
      <c r="NDS11" s="246"/>
      <c r="NDT11" s="246"/>
      <c r="NDU11" s="246"/>
      <c r="NDV11" s="246"/>
      <c r="NDW11" s="246"/>
      <c r="NDX11" s="246"/>
      <c r="NDY11" s="246"/>
      <c r="NDZ11" s="246"/>
      <c r="NEA11" s="246"/>
      <c r="NEB11" s="246"/>
      <c r="NEC11" s="246"/>
      <c r="NED11" s="246"/>
      <c r="NEE11" s="246"/>
      <c r="NEF11" s="246"/>
      <c r="NEG11" s="246"/>
      <c r="NEH11" s="246"/>
      <c r="NEI11" s="246"/>
      <c r="NEJ11" s="246"/>
      <c r="NEK11" s="246"/>
      <c r="NEL11" s="246"/>
      <c r="NEM11" s="246"/>
      <c r="NEN11" s="246"/>
      <c r="NEO11" s="246"/>
      <c r="NEP11" s="246"/>
      <c r="NEQ11" s="246"/>
      <c r="NER11" s="246"/>
      <c r="NES11" s="246"/>
      <c r="NET11" s="246"/>
      <c r="NEU11" s="246"/>
      <c r="NEV11" s="246"/>
      <c r="NEW11" s="246"/>
      <c r="NEX11" s="246"/>
      <c r="NEY11" s="246"/>
      <c r="NEZ11" s="246"/>
      <c r="NFA11" s="246"/>
      <c r="NFB11" s="246"/>
      <c r="NFC11" s="246"/>
      <c r="NFD11" s="246"/>
      <c r="NFE11" s="246"/>
      <c r="NFF11" s="246"/>
      <c r="NFG11" s="246"/>
      <c r="NFH11" s="246"/>
      <c r="NFI11" s="246"/>
      <c r="NFJ11" s="246"/>
      <c r="NFK11" s="246"/>
      <c r="NFL11" s="246"/>
      <c r="NFM11" s="246"/>
      <c r="NFN11" s="246"/>
      <c r="NFO11" s="246"/>
      <c r="NFP11" s="246"/>
      <c r="NFQ11" s="246"/>
      <c r="NFR11" s="246"/>
      <c r="NFS11" s="246"/>
      <c r="NFT11" s="246"/>
      <c r="NFU11" s="246"/>
      <c r="NFV11" s="246"/>
      <c r="NFW11" s="246"/>
      <c r="NFX11" s="246"/>
      <c r="NFY11" s="246"/>
      <c r="NFZ11" s="246"/>
      <c r="NGA11" s="246"/>
      <c r="NGB11" s="246"/>
      <c r="NGC11" s="246"/>
      <c r="NGD11" s="246"/>
      <c r="NGE11" s="246"/>
      <c r="NGF11" s="246"/>
      <c r="NGG11" s="246"/>
      <c r="NGH11" s="246"/>
      <c r="NGI11" s="246"/>
      <c r="NGJ11" s="246"/>
      <c r="NGK11" s="246"/>
      <c r="NGL11" s="246"/>
      <c r="NGM11" s="246"/>
      <c r="NGN11" s="246"/>
      <c r="NGO11" s="246"/>
      <c r="NGP11" s="246"/>
      <c r="NGQ11" s="246"/>
      <c r="NGR11" s="246"/>
      <c r="NGS11" s="246"/>
      <c r="NGT11" s="246"/>
      <c r="NGU11" s="246"/>
      <c r="NGV11" s="246"/>
      <c r="NGW11" s="246"/>
      <c r="NGX11" s="246"/>
      <c r="NGY11" s="246"/>
      <c r="NGZ11" s="246"/>
      <c r="NHA11" s="246"/>
      <c r="NHB11" s="246"/>
      <c r="NHC11" s="246"/>
      <c r="NHD11" s="246"/>
      <c r="NHE11" s="246"/>
      <c r="NHF11" s="246"/>
      <c r="NHG11" s="246"/>
      <c r="NHH11" s="246"/>
      <c r="NHI11" s="246"/>
      <c r="NHJ11" s="246"/>
      <c r="NHK11" s="246"/>
      <c r="NHL11" s="246"/>
      <c r="NHM11" s="246"/>
      <c r="NHN11" s="246"/>
      <c r="NHO11" s="246"/>
      <c r="NHP11" s="246"/>
      <c r="NHQ11" s="246"/>
      <c r="NHR11" s="246"/>
      <c r="NHS11" s="246"/>
      <c r="NHT11" s="246"/>
      <c r="NHU11" s="246"/>
      <c r="NHV11" s="246"/>
      <c r="NHW11" s="246"/>
      <c r="NHX11" s="246"/>
      <c r="NHY11" s="246"/>
      <c r="NHZ11" s="246"/>
      <c r="NIA11" s="246"/>
      <c r="NIB11" s="246"/>
      <c r="NIC11" s="246"/>
      <c r="NID11" s="246"/>
      <c r="NIE11" s="246"/>
      <c r="NIF11" s="246"/>
      <c r="NIG11" s="246"/>
      <c r="NIH11" s="246"/>
      <c r="NII11" s="246"/>
      <c r="NIJ11" s="246"/>
      <c r="NIK11" s="246"/>
      <c r="NIL11" s="246"/>
      <c r="NIM11" s="246"/>
      <c r="NIN11" s="246"/>
      <c r="NIO11" s="246"/>
      <c r="NIP11" s="246"/>
      <c r="NIQ11" s="246"/>
      <c r="NIR11" s="246"/>
      <c r="NIS11" s="246"/>
      <c r="NIT11" s="246"/>
      <c r="NIU11" s="246"/>
      <c r="NIV11" s="246"/>
      <c r="NIW11" s="246"/>
      <c r="NIX11" s="246"/>
      <c r="NIY11" s="246"/>
      <c r="NIZ11" s="246"/>
      <c r="NJA11" s="246"/>
      <c r="NJB11" s="246"/>
      <c r="NJC11" s="246"/>
      <c r="NJD11" s="246"/>
      <c r="NJE11" s="246"/>
      <c r="NJF11" s="246"/>
      <c r="NJG11" s="246"/>
      <c r="NJH11" s="246"/>
      <c r="NJI11" s="246"/>
      <c r="NJJ11" s="246"/>
      <c r="NJK11" s="246"/>
      <c r="NJL11" s="246"/>
      <c r="NJM11" s="246"/>
      <c r="NJN11" s="246"/>
      <c r="NJO11" s="246"/>
      <c r="NJP11" s="246"/>
      <c r="NJQ11" s="246"/>
      <c r="NJR11" s="246"/>
      <c r="NJS11" s="246"/>
      <c r="NJT11" s="246"/>
      <c r="NJU11" s="246"/>
      <c r="NJV11" s="246"/>
      <c r="NJW11" s="246"/>
      <c r="NJX11" s="246"/>
      <c r="NJY11" s="246"/>
      <c r="NJZ11" s="246"/>
      <c r="NKA11" s="246"/>
      <c r="NKB11" s="246"/>
      <c r="NKC11" s="246"/>
      <c r="NKD11" s="246"/>
      <c r="NKE11" s="246"/>
      <c r="NKF11" s="246"/>
      <c r="NKG11" s="246"/>
      <c r="NKH11" s="246"/>
      <c r="NKI11" s="246"/>
      <c r="NKJ11" s="246"/>
      <c r="NKK11" s="246"/>
      <c r="NKL11" s="246"/>
      <c r="NKM11" s="246"/>
      <c r="NKN11" s="246"/>
      <c r="NKO11" s="246"/>
      <c r="NKP11" s="246"/>
      <c r="NKQ11" s="246"/>
      <c r="NKR11" s="246"/>
      <c r="NKS11" s="246"/>
      <c r="NKT11" s="246"/>
      <c r="NKU11" s="246"/>
      <c r="NKV11" s="246"/>
      <c r="NKW11" s="246"/>
      <c r="NKX11" s="246"/>
      <c r="NKY11" s="246"/>
      <c r="NKZ11" s="246"/>
      <c r="NLA11" s="246"/>
      <c r="NLB11" s="246"/>
      <c r="NLC11" s="246"/>
      <c r="NLD11" s="246"/>
      <c r="NLE11" s="246"/>
      <c r="NLF11" s="246"/>
      <c r="NLG11" s="246"/>
      <c r="NLH11" s="246"/>
      <c r="NLI11" s="246"/>
      <c r="NLJ11" s="246"/>
      <c r="NLK11" s="246"/>
      <c r="NLL11" s="246"/>
      <c r="NLM11" s="246"/>
      <c r="NLN11" s="246"/>
      <c r="NLO11" s="246"/>
      <c r="NLP11" s="246"/>
      <c r="NLQ11" s="246"/>
      <c r="NLR11" s="246"/>
      <c r="NLS11" s="246"/>
      <c r="NLT11" s="246"/>
      <c r="NLU11" s="246"/>
      <c r="NLV11" s="246"/>
      <c r="NLW11" s="246"/>
      <c r="NLX11" s="246"/>
      <c r="NLY11" s="246"/>
      <c r="NLZ11" s="246"/>
      <c r="NMA11" s="246"/>
      <c r="NMB11" s="246"/>
      <c r="NMC11" s="246"/>
      <c r="NMD11" s="246"/>
      <c r="NME11" s="246"/>
      <c r="NMF11" s="246"/>
      <c r="NMG11" s="246"/>
      <c r="NMH11" s="246"/>
      <c r="NMI11" s="246"/>
      <c r="NMJ11" s="246"/>
      <c r="NMK11" s="246"/>
      <c r="NML11" s="246"/>
      <c r="NMM11" s="246"/>
      <c r="NMN11" s="246"/>
      <c r="NMO11" s="246"/>
      <c r="NMP11" s="246"/>
      <c r="NMQ11" s="246"/>
      <c r="NMR11" s="246"/>
      <c r="NMS11" s="246"/>
      <c r="NMT11" s="246"/>
      <c r="NMU11" s="246"/>
      <c r="NMV11" s="246"/>
      <c r="NMW11" s="246"/>
      <c r="NMX11" s="246"/>
      <c r="NMY11" s="246"/>
      <c r="NMZ11" s="246"/>
      <c r="NNA11" s="246"/>
      <c r="NNB11" s="246"/>
      <c r="NNC11" s="246"/>
      <c r="NND11" s="246"/>
      <c r="NNE11" s="246"/>
      <c r="NNF11" s="246"/>
      <c r="NNG11" s="246"/>
      <c r="NNH11" s="246"/>
      <c r="NNI11" s="246"/>
      <c r="NNJ11" s="246"/>
      <c r="NNK11" s="246"/>
      <c r="NNL11" s="246"/>
      <c r="NNM11" s="246"/>
      <c r="NNN11" s="246"/>
      <c r="NNO11" s="246"/>
      <c r="NNP11" s="246"/>
      <c r="NNQ11" s="246"/>
      <c r="NNR11" s="246"/>
      <c r="NNS11" s="246"/>
      <c r="NNT11" s="246"/>
      <c r="NNU11" s="246"/>
      <c r="NNV11" s="246"/>
      <c r="NNW11" s="246"/>
      <c r="NNX11" s="246"/>
      <c r="NNY11" s="246"/>
      <c r="NNZ11" s="246"/>
      <c r="NOA11" s="246"/>
      <c r="NOB11" s="246"/>
      <c r="NOC11" s="246"/>
      <c r="NOD11" s="246"/>
      <c r="NOE11" s="246"/>
      <c r="NOF11" s="246"/>
      <c r="NOG11" s="246"/>
      <c r="NOH11" s="246"/>
      <c r="NOI11" s="246"/>
      <c r="NOJ11" s="246"/>
      <c r="NOK11" s="246"/>
      <c r="NOL11" s="246"/>
      <c r="NOM11" s="246"/>
      <c r="NON11" s="246"/>
      <c r="NOO11" s="246"/>
      <c r="NOP11" s="246"/>
      <c r="NOQ11" s="246"/>
      <c r="NOR11" s="246"/>
      <c r="NOS11" s="246"/>
      <c r="NOT11" s="246"/>
      <c r="NOU11" s="246"/>
      <c r="NOV11" s="246"/>
      <c r="NOW11" s="246"/>
      <c r="NOX11" s="246"/>
      <c r="NOY11" s="246"/>
      <c r="NOZ11" s="246"/>
      <c r="NPA11" s="246"/>
      <c r="NPB11" s="246"/>
      <c r="NPC11" s="246"/>
      <c r="NPD11" s="246"/>
      <c r="NPE11" s="246"/>
      <c r="NPF11" s="246"/>
      <c r="NPG11" s="246"/>
      <c r="NPH11" s="246"/>
      <c r="NPI11" s="246"/>
      <c r="NPJ11" s="246"/>
      <c r="NPK11" s="246"/>
      <c r="NPL11" s="246"/>
      <c r="NPM11" s="246"/>
      <c r="NPN11" s="246"/>
      <c r="NPO11" s="246"/>
      <c r="NPP11" s="246"/>
      <c r="NPQ11" s="246"/>
      <c r="NPR11" s="246"/>
      <c r="NPS11" s="246"/>
      <c r="NPT11" s="246"/>
      <c r="NPU11" s="246"/>
      <c r="NPV11" s="246"/>
      <c r="NPW11" s="246"/>
      <c r="NPX11" s="246"/>
      <c r="NPY11" s="246"/>
      <c r="NPZ11" s="246"/>
      <c r="NQA11" s="246"/>
      <c r="NQB11" s="246"/>
      <c r="NQC11" s="246"/>
      <c r="NQD11" s="246"/>
      <c r="NQE11" s="246"/>
      <c r="NQF11" s="246"/>
      <c r="NQG11" s="246"/>
      <c r="NQH11" s="246"/>
      <c r="NQI11" s="246"/>
      <c r="NQJ11" s="246"/>
      <c r="NQK11" s="246"/>
      <c r="NQL11" s="246"/>
      <c r="NQM11" s="246"/>
      <c r="NQN11" s="246"/>
      <c r="NQO11" s="246"/>
      <c r="NQP11" s="246"/>
      <c r="NQQ11" s="246"/>
      <c r="NQR11" s="246"/>
      <c r="NQS11" s="246"/>
      <c r="NQT11" s="246"/>
      <c r="NQU11" s="246"/>
      <c r="NQV11" s="246"/>
      <c r="NQW11" s="246"/>
      <c r="NQX11" s="246"/>
      <c r="NQY11" s="246"/>
      <c r="NQZ11" s="246"/>
      <c r="NRA11" s="246"/>
      <c r="NRB11" s="246"/>
      <c r="NRC11" s="246"/>
      <c r="NRD11" s="246"/>
      <c r="NRE11" s="246"/>
      <c r="NRF11" s="246"/>
      <c r="NRG11" s="246"/>
      <c r="NRH11" s="246"/>
      <c r="NRI11" s="246"/>
      <c r="NRJ11" s="246"/>
      <c r="NRK11" s="246"/>
      <c r="NRL11" s="246"/>
      <c r="NRM11" s="246"/>
      <c r="NRN11" s="246"/>
      <c r="NRO11" s="246"/>
      <c r="NRP11" s="246"/>
      <c r="NRQ11" s="246"/>
      <c r="NRR11" s="246"/>
      <c r="NRS11" s="246"/>
      <c r="NRT11" s="246"/>
      <c r="NRU11" s="246"/>
      <c r="NRV11" s="246"/>
      <c r="NRW11" s="246"/>
      <c r="NRX11" s="246"/>
      <c r="NRY11" s="246"/>
      <c r="NRZ11" s="246"/>
      <c r="NSA11" s="246"/>
      <c r="NSB11" s="246"/>
      <c r="NSC11" s="246"/>
      <c r="NSD11" s="246"/>
      <c r="NSE11" s="246"/>
      <c r="NSF11" s="246"/>
      <c r="NSG11" s="246"/>
      <c r="NSH11" s="246"/>
      <c r="NSI11" s="246"/>
      <c r="NSJ11" s="246"/>
      <c r="NSK11" s="246"/>
      <c r="NSL11" s="246"/>
      <c r="NSM11" s="246"/>
      <c r="NSN11" s="246"/>
      <c r="NSO11" s="246"/>
      <c r="NSP11" s="246"/>
      <c r="NSQ11" s="246"/>
      <c r="NSR11" s="246"/>
      <c r="NSS11" s="246"/>
      <c r="NST11" s="246"/>
      <c r="NSU11" s="246"/>
      <c r="NSV11" s="246"/>
      <c r="NSW11" s="246"/>
      <c r="NSX11" s="246"/>
      <c r="NSY11" s="246"/>
      <c r="NSZ11" s="246"/>
      <c r="NTA11" s="246"/>
      <c r="NTB11" s="246"/>
      <c r="NTC11" s="246"/>
      <c r="NTD11" s="246"/>
      <c r="NTE11" s="246"/>
      <c r="NTF11" s="246"/>
      <c r="NTG11" s="246"/>
      <c r="NTH11" s="246"/>
      <c r="NTI11" s="246"/>
      <c r="NTJ11" s="246"/>
      <c r="NTK11" s="246"/>
      <c r="NTL11" s="246"/>
      <c r="NTM11" s="246"/>
      <c r="NTN11" s="246"/>
      <c r="NTO11" s="246"/>
      <c r="NTP11" s="246"/>
      <c r="NTQ11" s="246"/>
      <c r="NTR11" s="246"/>
      <c r="NTS11" s="246"/>
      <c r="NTT11" s="246"/>
      <c r="NTU11" s="246"/>
      <c r="NTV11" s="246"/>
      <c r="NTW11" s="246"/>
      <c r="NTX11" s="246"/>
      <c r="NTY11" s="246"/>
      <c r="NTZ11" s="246"/>
      <c r="NUA11" s="246"/>
      <c r="NUB11" s="246"/>
      <c r="NUC11" s="246"/>
      <c r="NUD11" s="246"/>
      <c r="NUE11" s="246"/>
      <c r="NUF11" s="246"/>
      <c r="NUG11" s="246"/>
      <c r="NUH11" s="246"/>
      <c r="NUI11" s="246"/>
      <c r="NUJ11" s="246"/>
      <c r="NUK11" s="246"/>
      <c r="NUL11" s="246"/>
      <c r="NUM11" s="246"/>
      <c r="NUN11" s="246"/>
      <c r="NUO11" s="246"/>
      <c r="NUP11" s="246"/>
      <c r="NUQ11" s="246"/>
      <c r="NUR11" s="246"/>
      <c r="NUS11" s="246"/>
      <c r="NUT11" s="246"/>
      <c r="NUU11" s="246"/>
      <c r="NUV11" s="246"/>
      <c r="NUW11" s="246"/>
      <c r="NUX11" s="246"/>
      <c r="NUY11" s="246"/>
      <c r="NUZ11" s="246"/>
      <c r="NVA11" s="246"/>
      <c r="NVB11" s="246"/>
      <c r="NVC11" s="246"/>
      <c r="NVD11" s="246"/>
      <c r="NVE11" s="246"/>
      <c r="NVF11" s="246"/>
      <c r="NVG11" s="246"/>
      <c r="NVH11" s="246"/>
      <c r="NVI11" s="246"/>
      <c r="NVJ11" s="246"/>
      <c r="NVK11" s="246"/>
      <c r="NVL11" s="246"/>
      <c r="NVM11" s="246"/>
      <c r="NVN11" s="246"/>
      <c r="NVO11" s="246"/>
      <c r="NVP11" s="246"/>
      <c r="NVQ11" s="246"/>
      <c r="NVR11" s="246"/>
      <c r="NVS11" s="246"/>
      <c r="NVT11" s="246"/>
      <c r="NVU11" s="246"/>
      <c r="NVV11" s="246"/>
      <c r="NVW11" s="246"/>
      <c r="NVX11" s="246"/>
      <c r="NVY11" s="246"/>
      <c r="NVZ11" s="246"/>
      <c r="NWA11" s="246"/>
      <c r="NWB11" s="246"/>
      <c r="NWC11" s="246"/>
      <c r="NWD11" s="246"/>
      <c r="NWE11" s="246"/>
      <c r="NWF11" s="246"/>
      <c r="NWG11" s="246"/>
      <c r="NWH11" s="246"/>
      <c r="NWI11" s="246"/>
      <c r="NWJ11" s="246"/>
      <c r="NWK11" s="246"/>
      <c r="NWL11" s="246"/>
      <c r="NWM11" s="246"/>
      <c r="NWN11" s="246"/>
      <c r="NWO11" s="246"/>
      <c r="NWP11" s="246"/>
      <c r="NWQ11" s="246"/>
      <c r="NWR11" s="246"/>
      <c r="NWS11" s="246"/>
      <c r="NWT11" s="246"/>
      <c r="NWU11" s="246"/>
      <c r="NWV11" s="246"/>
      <c r="NWW11" s="246"/>
      <c r="NWX11" s="246"/>
      <c r="NWY11" s="246"/>
      <c r="NWZ11" s="246"/>
      <c r="NXA11" s="246"/>
      <c r="NXB11" s="246"/>
      <c r="NXC11" s="246"/>
      <c r="NXD11" s="246"/>
      <c r="NXE11" s="246"/>
      <c r="NXF11" s="246"/>
      <c r="NXG11" s="246"/>
      <c r="NXH11" s="246"/>
      <c r="NXI11" s="246"/>
      <c r="NXJ11" s="246"/>
      <c r="NXK11" s="246"/>
      <c r="NXL11" s="246"/>
      <c r="NXM11" s="246"/>
      <c r="NXN11" s="246"/>
      <c r="NXO11" s="246"/>
      <c r="NXP11" s="246"/>
      <c r="NXQ11" s="246"/>
      <c r="NXR11" s="246"/>
      <c r="NXS11" s="246"/>
      <c r="NXT11" s="246"/>
      <c r="NXU11" s="246"/>
      <c r="NXV11" s="246"/>
      <c r="NXW11" s="246"/>
      <c r="NXX11" s="246"/>
      <c r="NXY11" s="246"/>
      <c r="NXZ11" s="246"/>
      <c r="NYA11" s="246"/>
      <c r="NYB11" s="246"/>
      <c r="NYC11" s="246"/>
      <c r="NYD11" s="246"/>
      <c r="NYE11" s="246"/>
      <c r="NYF11" s="246"/>
      <c r="NYG11" s="246"/>
      <c r="NYH11" s="246"/>
      <c r="NYI11" s="246"/>
      <c r="NYJ11" s="246"/>
      <c r="NYK11" s="246"/>
      <c r="NYL11" s="246"/>
      <c r="NYM11" s="246"/>
      <c r="NYN11" s="246"/>
      <c r="NYO11" s="246"/>
      <c r="NYP11" s="246"/>
      <c r="NYQ11" s="246"/>
      <c r="NYR11" s="246"/>
      <c r="NYS11" s="246"/>
      <c r="NYT11" s="246"/>
      <c r="NYU11" s="246"/>
      <c r="NYV11" s="246"/>
      <c r="NYW11" s="246"/>
      <c r="NYX11" s="246"/>
      <c r="NYY11" s="246"/>
      <c r="NYZ11" s="246"/>
      <c r="NZA11" s="246"/>
      <c r="NZB11" s="246"/>
      <c r="NZC11" s="246"/>
      <c r="NZD11" s="246"/>
      <c r="NZE11" s="246"/>
      <c r="NZF11" s="246"/>
      <c r="NZG11" s="246"/>
      <c r="NZH11" s="246"/>
      <c r="NZI11" s="246"/>
      <c r="NZJ11" s="246"/>
      <c r="NZK11" s="246"/>
      <c r="NZL11" s="246"/>
      <c r="NZM11" s="246"/>
      <c r="NZN11" s="246"/>
      <c r="NZO11" s="246"/>
      <c r="NZP11" s="246"/>
      <c r="NZQ11" s="246"/>
      <c r="NZR11" s="246"/>
      <c r="NZS11" s="246"/>
      <c r="NZT11" s="246"/>
      <c r="NZU11" s="246"/>
      <c r="NZV11" s="246"/>
      <c r="NZW11" s="246"/>
      <c r="NZX11" s="246"/>
      <c r="NZY11" s="246"/>
      <c r="NZZ11" s="246"/>
      <c r="OAA11" s="246"/>
      <c r="OAB11" s="246"/>
      <c r="OAC11" s="246"/>
      <c r="OAD11" s="246"/>
      <c r="OAE11" s="246"/>
      <c r="OAF11" s="246"/>
      <c r="OAG11" s="246"/>
      <c r="OAH11" s="246"/>
      <c r="OAI11" s="246"/>
      <c r="OAJ11" s="246"/>
      <c r="OAK11" s="246"/>
      <c r="OAL11" s="246"/>
      <c r="OAM11" s="246"/>
      <c r="OAN11" s="246"/>
      <c r="OAO11" s="246"/>
      <c r="OAP11" s="246"/>
      <c r="OAQ11" s="246"/>
      <c r="OAR11" s="246"/>
      <c r="OAS11" s="246"/>
      <c r="OAT11" s="246"/>
      <c r="OAU11" s="246"/>
      <c r="OAV11" s="246"/>
      <c r="OAW11" s="246"/>
      <c r="OAX11" s="246"/>
      <c r="OAY11" s="246"/>
      <c r="OAZ11" s="246"/>
      <c r="OBA11" s="246"/>
      <c r="OBB11" s="246"/>
      <c r="OBC11" s="246"/>
      <c r="OBD11" s="246"/>
      <c r="OBE11" s="246"/>
      <c r="OBF11" s="246"/>
      <c r="OBG11" s="246"/>
      <c r="OBH11" s="246"/>
      <c r="OBI11" s="246"/>
      <c r="OBJ11" s="246"/>
      <c r="OBK11" s="246"/>
      <c r="OBL11" s="246"/>
      <c r="OBM11" s="246"/>
      <c r="OBN11" s="246"/>
      <c r="OBO11" s="246"/>
      <c r="OBP11" s="246"/>
      <c r="OBQ11" s="246"/>
      <c r="OBR11" s="246"/>
      <c r="OBS11" s="246"/>
      <c r="OBT11" s="246"/>
      <c r="OBU11" s="246"/>
      <c r="OBV11" s="246"/>
      <c r="OBW11" s="246"/>
      <c r="OBX11" s="246"/>
      <c r="OBY11" s="246"/>
      <c r="OBZ11" s="246"/>
      <c r="OCA11" s="246"/>
      <c r="OCB11" s="246"/>
      <c r="OCC11" s="246"/>
      <c r="OCD11" s="246"/>
      <c r="OCE11" s="246"/>
      <c r="OCF11" s="246"/>
      <c r="OCG11" s="246"/>
      <c r="OCH11" s="246"/>
      <c r="OCI11" s="246"/>
      <c r="OCJ11" s="246"/>
      <c r="OCK11" s="246"/>
      <c r="OCL11" s="246"/>
      <c r="OCM11" s="246"/>
      <c r="OCN11" s="246"/>
      <c r="OCO11" s="246"/>
      <c r="OCP11" s="246"/>
      <c r="OCQ11" s="246"/>
      <c r="OCR11" s="246"/>
      <c r="OCS11" s="246"/>
      <c r="OCT11" s="246"/>
      <c r="OCU11" s="246"/>
      <c r="OCV11" s="246"/>
      <c r="OCW11" s="246"/>
      <c r="OCX11" s="246"/>
      <c r="OCY11" s="246"/>
      <c r="OCZ11" s="246"/>
      <c r="ODA11" s="246"/>
      <c r="ODB11" s="246"/>
      <c r="ODC11" s="246"/>
      <c r="ODD11" s="246"/>
      <c r="ODE11" s="246"/>
      <c r="ODF11" s="246"/>
      <c r="ODG11" s="246"/>
      <c r="ODH11" s="246"/>
      <c r="ODI11" s="246"/>
      <c r="ODJ11" s="246"/>
      <c r="ODK11" s="246"/>
      <c r="ODL11" s="246"/>
      <c r="ODM11" s="246"/>
      <c r="ODN11" s="246"/>
      <c r="ODO11" s="246"/>
      <c r="ODP11" s="246"/>
      <c r="ODQ11" s="246"/>
      <c r="ODR11" s="246"/>
      <c r="ODS11" s="246"/>
      <c r="ODT11" s="246"/>
      <c r="ODU11" s="246"/>
      <c r="ODV11" s="246"/>
      <c r="ODW11" s="246"/>
      <c r="ODX11" s="246"/>
      <c r="ODY11" s="246"/>
      <c r="ODZ11" s="246"/>
      <c r="OEA11" s="246"/>
      <c r="OEB11" s="246"/>
      <c r="OEC11" s="246"/>
      <c r="OED11" s="246"/>
      <c r="OEE11" s="246"/>
      <c r="OEF11" s="246"/>
      <c r="OEG11" s="246"/>
      <c r="OEH11" s="246"/>
      <c r="OEI11" s="246"/>
      <c r="OEJ11" s="246"/>
      <c r="OEK11" s="246"/>
      <c r="OEL11" s="246"/>
      <c r="OEM11" s="246"/>
      <c r="OEN11" s="246"/>
      <c r="OEO11" s="246"/>
      <c r="OEP11" s="246"/>
      <c r="OEQ11" s="246"/>
      <c r="OER11" s="246"/>
      <c r="OES11" s="246"/>
      <c r="OET11" s="246"/>
      <c r="OEU11" s="246"/>
      <c r="OEV11" s="246"/>
      <c r="OEW11" s="246"/>
      <c r="OEX11" s="246"/>
      <c r="OEY11" s="246"/>
      <c r="OEZ11" s="246"/>
      <c r="OFA11" s="246"/>
      <c r="OFB11" s="246"/>
      <c r="OFC11" s="246"/>
      <c r="OFD11" s="246"/>
      <c r="OFE11" s="246"/>
      <c r="OFF11" s="246"/>
      <c r="OFG11" s="246"/>
      <c r="OFH11" s="246"/>
      <c r="OFI11" s="246"/>
      <c r="OFJ11" s="246"/>
      <c r="OFK11" s="246"/>
      <c r="OFL11" s="246"/>
      <c r="OFM11" s="246"/>
      <c r="OFN11" s="246"/>
      <c r="OFO11" s="246"/>
      <c r="OFP11" s="246"/>
      <c r="OFQ11" s="246"/>
      <c r="OFR11" s="246"/>
      <c r="OFS11" s="246"/>
      <c r="OFT11" s="246"/>
      <c r="OFU11" s="246"/>
      <c r="OFV11" s="246"/>
      <c r="OFW11" s="246"/>
      <c r="OFX11" s="246"/>
      <c r="OFY11" s="246"/>
      <c r="OFZ11" s="246"/>
      <c r="OGA11" s="246"/>
      <c r="OGB11" s="246"/>
      <c r="OGC11" s="246"/>
      <c r="OGD11" s="246"/>
      <c r="OGE11" s="246"/>
      <c r="OGF11" s="246"/>
      <c r="OGG11" s="246"/>
      <c r="OGH11" s="246"/>
      <c r="OGI11" s="246"/>
      <c r="OGJ11" s="246"/>
      <c r="OGK11" s="246"/>
      <c r="OGL11" s="246"/>
      <c r="OGM11" s="246"/>
      <c r="OGN11" s="246"/>
      <c r="OGO11" s="246"/>
      <c r="OGP11" s="246"/>
      <c r="OGQ11" s="246"/>
      <c r="OGR11" s="246"/>
      <c r="OGS11" s="246"/>
      <c r="OGT11" s="246"/>
      <c r="OGU11" s="246"/>
      <c r="OGV11" s="246"/>
      <c r="OGW11" s="246"/>
      <c r="OGX11" s="246"/>
      <c r="OGY11" s="246"/>
      <c r="OGZ11" s="246"/>
      <c r="OHA11" s="246"/>
      <c r="OHB11" s="246"/>
      <c r="OHC11" s="246"/>
      <c r="OHD11" s="246"/>
      <c r="OHE11" s="246"/>
      <c r="OHF11" s="246"/>
      <c r="OHG11" s="246"/>
      <c r="OHH11" s="246"/>
      <c r="OHI11" s="246"/>
      <c r="OHJ11" s="246"/>
      <c r="OHK11" s="246"/>
      <c r="OHL11" s="246"/>
      <c r="OHM11" s="246"/>
      <c r="OHN11" s="246"/>
      <c r="OHO11" s="246"/>
      <c r="OHP11" s="246"/>
      <c r="OHQ11" s="246"/>
      <c r="OHR11" s="246"/>
      <c r="OHS11" s="246"/>
      <c r="OHT11" s="246"/>
      <c r="OHU11" s="246"/>
      <c r="OHV11" s="246"/>
      <c r="OHW11" s="246"/>
      <c r="OHX11" s="246"/>
      <c r="OHY11" s="246"/>
      <c r="OHZ11" s="246"/>
      <c r="OIA11" s="246"/>
      <c r="OIB11" s="246"/>
      <c r="OIC11" s="246"/>
      <c r="OID11" s="246"/>
      <c r="OIE11" s="246"/>
      <c r="OIF11" s="246"/>
      <c r="OIG11" s="246"/>
      <c r="OIH11" s="246"/>
      <c r="OII11" s="246"/>
      <c r="OIJ11" s="246"/>
      <c r="OIK11" s="246"/>
      <c r="OIL11" s="246"/>
      <c r="OIM11" s="246"/>
      <c r="OIN11" s="246"/>
      <c r="OIO11" s="246"/>
      <c r="OIP11" s="246"/>
      <c r="OIQ11" s="246"/>
      <c r="OIR11" s="246"/>
      <c r="OIS11" s="246"/>
      <c r="OIT11" s="246"/>
      <c r="OIU11" s="246"/>
      <c r="OIV11" s="246"/>
      <c r="OIW11" s="246"/>
      <c r="OIX11" s="246"/>
      <c r="OIY11" s="246"/>
      <c r="OIZ11" s="246"/>
      <c r="OJA11" s="246"/>
      <c r="OJB11" s="246"/>
      <c r="OJC11" s="246"/>
      <c r="OJD11" s="246"/>
      <c r="OJE11" s="246"/>
      <c r="OJF11" s="246"/>
      <c r="OJG11" s="246"/>
      <c r="OJH11" s="246"/>
      <c r="OJI11" s="246"/>
      <c r="OJJ11" s="246"/>
      <c r="OJK11" s="246"/>
      <c r="OJL11" s="246"/>
      <c r="OJM11" s="246"/>
      <c r="OJN11" s="246"/>
      <c r="OJO11" s="246"/>
      <c r="OJP11" s="246"/>
      <c r="OJQ11" s="246"/>
      <c r="OJR11" s="246"/>
      <c r="OJS11" s="246"/>
      <c r="OJT11" s="246"/>
      <c r="OJU11" s="246"/>
      <c r="OJV11" s="246"/>
      <c r="OJW11" s="246"/>
      <c r="OJX11" s="246"/>
      <c r="OJY11" s="246"/>
      <c r="OJZ11" s="246"/>
      <c r="OKA11" s="246"/>
      <c r="OKB11" s="246"/>
      <c r="OKC11" s="246"/>
      <c r="OKD11" s="246"/>
      <c r="OKE11" s="246"/>
      <c r="OKF11" s="246"/>
      <c r="OKG11" s="246"/>
      <c r="OKH11" s="246"/>
      <c r="OKI11" s="246"/>
      <c r="OKJ11" s="246"/>
      <c r="OKK11" s="246"/>
      <c r="OKL11" s="246"/>
      <c r="OKM11" s="246"/>
      <c r="OKN11" s="246"/>
      <c r="OKO11" s="246"/>
      <c r="OKP11" s="246"/>
      <c r="OKQ11" s="246"/>
      <c r="OKR11" s="246"/>
      <c r="OKS11" s="246"/>
      <c r="OKT11" s="246"/>
      <c r="OKU11" s="246"/>
      <c r="OKV11" s="246"/>
      <c r="OKW11" s="246"/>
      <c r="OKX11" s="246"/>
      <c r="OKY11" s="246"/>
      <c r="OKZ11" s="246"/>
      <c r="OLA11" s="246"/>
      <c r="OLB11" s="246"/>
      <c r="OLC11" s="246"/>
      <c r="OLD11" s="246"/>
      <c r="OLE11" s="246"/>
      <c r="OLF11" s="246"/>
      <c r="OLG11" s="246"/>
      <c r="OLH11" s="246"/>
      <c r="OLI11" s="246"/>
      <c r="OLJ11" s="246"/>
      <c r="OLK11" s="246"/>
      <c r="OLL11" s="246"/>
      <c r="OLM11" s="246"/>
      <c r="OLN11" s="246"/>
      <c r="OLO11" s="246"/>
      <c r="OLP11" s="246"/>
      <c r="OLQ11" s="246"/>
      <c r="OLR11" s="246"/>
      <c r="OLS11" s="246"/>
      <c r="OLT11" s="246"/>
      <c r="OLU11" s="246"/>
      <c r="OLV11" s="246"/>
      <c r="OLW11" s="246"/>
      <c r="OLX11" s="246"/>
      <c r="OLY11" s="246"/>
      <c r="OLZ11" s="246"/>
      <c r="OMA11" s="246"/>
      <c r="OMB11" s="246"/>
      <c r="OMC11" s="246"/>
      <c r="OMD11" s="246"/>
      <c r="OME11" s="246"/>
      <c r="OMF11" s="246"/>
      <c r="OMG11" s="246"/>
      <c r="OMH11" s="246"/>
      <c r="OMI11" s="246"/>
      <c r="OMJ11" s="246"/>
      <c r="OMK11" s="246"/>
      <c r="OML11" s="246"/>
      <c r="OMM11" s="246"/>
      <c r="OMN11" s="246"/>
      <c r="OMO11" s="246"/>
      <c r="OMP11" s="246"/>
      <c r="OMQ11" s="246"/>
      <c r="OMR11" s="246"/>
      <c r="OMS11" s="246"/>
      <c r="OMT11" s="246"/>
      <c r="OMU11" s="246"/>
      <c r="OMV11" s="246"/>
      <c r="OMW11" s="246"/>
      <c r="OMX11" s="246"/>
      <c r="OMY11" s="246"/>
      <c r="OMZ11" s="246"/>
      <c r="ONA11" s="246"/>
      <c r="ONB11" s="246"/>
      <c r="ONC11" s="246"/>
      <c r="OND11" s="246"/>
      <c r="ONE11" s="246"/>
      <c r="ONF11" s="246"/>
      <c r="ONG11" s="246"/>
      <c r="ONH11" s="246"/>
      <c r="ONI11" s="246"/>
      <c r="ONJ11" s="246"/>
      <c r="ONK11" s="246"/>
      <c r="ONL11" s="246"/>
      <c r="ONM11" s="246"/>
      <c r="ONN11" s="246"/>
      <c r="ONO11" s="246"/>
      <c r="ONP11" s="246"/>
      <c r="ONQ11" s="246"/>
      <c r="ONR11" s="246"/>
      <c r="ONS11" s="246"/>
      <c r="ONT11" s="246"/>
      <c r="ONU11" s="246"/>
      <c r="ONV11" s="246"/>
      <c r="ONW11" s="246"/>
      <c r="ONX11" s="246"/>
      <c r="ONY11" s="246"/>
      <c r="ONZ11" s="246"/>
      <c r="OOA11" s="246"/>
      <c r="OOB11" s="246"/>
      <c r="OOC11" s="246"/>
      <c r="OOD11" s="246"/>
      <c r="OOE11" s="246"/>
      <c r="OOF11" s="246"/>
      <c r="OOG11" s="246"/>
      <c r="OOH11" s="246"/>
      <c r="OOI11" s="246"/>
      <c r="OOJ11" s="246"/>
      <c r="OOK11" s="246"/>
      <c r="OOL11" s="246"/>
      <c r="OOM11" s="246"/>
      <c r="OON11" s="246"/>
      <c r="OOO11" s="246"/>
      <c r="OOP11" s="246"/>
      <c r="OOQ11" s="246"/>
      <c r="OOR11" s="246"/>
      <c r="OOS11" s="246"/>
      <c r="OOT11" s="246"/>
      <c r="OOU11" s="246"/>
      <c r="OOV11" s="246"/>
      <c r="OOW11" s="246"/>
      <c r="OOX11" s="246"/>
      <c r="OOY11" s="246"/>
      <c r="OOZ11" s="246"/>
      <c r="OPA11" s="246"/>
      <c r="OPB11" s="246"/>
      <c r="OPC11" s="246"/>
      <c r="OPD11" s="246"/>
      <c r="OPE11" s="246"/>
      <c r="OPF11" s="246"/>
      <c r="OPG11" s="246"/>
      <c r="OPH11" s="246"/>
      <c r="OPI11" s="246"/>
      <c r="OPJ11" s="246"/>
      <c r="OPK11" s="246"/>
      <c r="OPL11" s="246"/>
      <c r="OPM11" s="246"/>
      <c r="OPN11" s="246"/>
      <c r="OPO11" s="246"/>
      <c r="OPP11" s="246"/>
      <c r="OPQ11" s="246"/>
      <c r="OPR11" s="246"/>
      <c r="OPS11" s="246"/>
      <c r="OPT11" s="246"/>
      <c r="OPU11" s="246"/>
      <c r="OPV11" s="246"/>
      <c r="OPW11" s="246"/>
      <c r="OPX11" s="246"/>
      <c r="OPY11" s="246"/>
      <c r="OPZ11" s="246"/>
      <c r="OQA11" s="246"/>
      <c r="OQB11" s="246"/>
      <c r="OQC11" s="246"/>
      <c r="OQD11" s="246"/>
      <c r="OQE11" s="246"/>
      <c r="OQF11" s="246"/>
      <c r="OQG11" s="246"/>
      <c r="OQH11" s="246"/>
      <c r="OQI11" s="246"/>
      <c r="OQJ11" s="246"/>
      <c r="OQK11" s="246"/>
      <c r="OQL11" s="246"/>
      <c r="OQM11" s="246"/>
      <c r="OQN11" s="246"/>
      <c r="OQO11" s="246"/>
      <c r="OQP11" s="246"/>
      <c r="OQQ11" s="246"/>
      <c r="OQR11" s="246"/>
      <c r="OQS11" s="246"/>
      <c r="OQT11" s="246"/>
      <c r="OQU11" s="246"/>
      <c r="OQV11" s="246"/>
      <c r="OQW11" s="246"/>
      <c r="OQX11" s="246"/>
      <c r="OQY11" s="246"/>
      <c r="OQZ11" s="246"/>
      <c r="ORA11" s="246"/>
      <c r="ORB11" s="246"/>
      <c r="ORC11" s="246"/>
      <c r="ORD11" s="246"/>
      <c r="ORE11" s="246"/>
      <c r="ORF11" s="246"/>
      <c r="ORG11" s="246"/>
      <c r="ORH11" s="246"/>
      <c r="ORI11" s="246"/>
      <c r="ORJ11" s="246"/>
      <c r="ORK11" s="246"/>
      <c r="ORL11" s="246"/>
      <c r="ORM11" s="246"/>
      <c r="ORN11" s="246"/>
      <c r="ORO11" s="246"/>
      <c r="ORP11" s="246"/>
      <c r="ORQ11" s="246"/>
      <c r="ORR11" s="246"/>
      <c r="ORS11" s="246"/>
      <c r="ORT11" s="246"/>
      <c r="ORU11" s="246"/>
      <c r="ORV11" s="246"/>
      <c r="ORW11" s="246"/>
      <c r="ORX11" s="246"/>
      <c r="ORY11" s="246"/>
      <c r="ORZ11" s="246"/>
      <c r="OSA11" s="246"/>
      <c r="OSB11" s="246"/>
      <c r="OSC11" s="246"/>
      <c r="OSD11" s="246"/>
      <c r="OSE11" s="246"/>
      <c r="OSF11" s="246"/>
      <c r="OSG11" s="246"/>
      <c r="OSH11" s="246"/>
      <c r="OSI11" s="246"/>
      <c r="OSJ11" s="246"/>
      <c r="OSK11" s="246"/>
      <c r="OSL11" s="246"/>
      <c r="OSM11" s="246"/>
      <c r="OSN11" s="246"/>
      <c r="OSO11" s="246"/>
      <c r="OSP11" s="246"/>
      <c r="OSQ11" s="246"/>
      <c r="OSR11" s="246"/>
      <c r="OSS11" s="246"/>
      <c r="OST11" s="246"/>
      <c r="OSU11" s="246"/>
      <c r="OSV11" s="246"/>
      <c r="OSW11" s="246"/>
      <c r="OSX11" s="246"/>
      <c r="OSY11" s="246"/>
      <c r="OSZ11" s="246"/>
      <c r="OTA11" s="246"/>
      <c r="OTB11" s="246"/>
      <c r="OTC11" s="246"/>
      <c r="OTD11" s="246"/>
      <c r="OTE11" s="246"/>
      <c r="OTF11" s="246"/>
      <c r="OTG11" s="246"/>
      <c r="OTH11" s="246"/>
      <c r="OTI11" s="246"/>
      <c r="OTJ11" s="246"/>
      <c r="OTK11" s="246"/>
      <c r="OTL11" s="246"/>
      <c r="OTM11" s="246"/>
      <c r="OTN11" s="246"/>
      <c r="OTO11" s="246"/>
      <c r="OTP11" s="246"/>
      <c r="OTQ11" s="246"/>
      <c r="OTR11" s="246"/>
      <c r="OTS11" s="246"/>
      <c r="OTT11" s="246"/>
      <c r="OTU11" s="246"/>
      <c r="OTV11" s="246"/>
      <c r="OTW11" s="246"/>
      <c r="OTX11" s="246"/>
      <c r="OTY11" s="246"/>
      <c r="OTZ11" s="246"/>
      <c r="OUA11" s="246"/>
      <c r="OUB11" s="246"/>
      <c r="OUC11" s="246"/>
      <c r="OUD11" s="246"/>
      <c r="OUE11" s="246"/>
      <c r="OUF11" s="246"/>
      <c r="OUG11" s="246"/>
      <c r="OUH11" s="246"/>
      <c r="OUI11" s="246"/>
      <c r="OUJ11" s="246"/>
      <c r="OUK11" s="246"/>
      <c r="OUL11" s="246"/>
      <c r="OUM11" s="246"/>
      <c r="OUN11" s="246"/>
      <c r="OUO11" s="246"/>
      <c r="OUP11" s="246"/>
      <c r="OUQ11" s="246"/>
      <c r="OUR11" s="246"/>
      <c r="OUS11" s="246"/>
      <c r="OUT11" s="246"/>
      <c r="OUU11" s="246"/>
      <c r="OUV11" s="246"/>
      <c r="OUW11" s="246"/>
      <c r="OUX11" s="246"/>
      <c r="OUY11" s="246"/>
      <c r="OUZ11" s="246"/>
      <c r="OVA11" s="246"/>
      <c r="OVB11" s="246"/>
      <c r="OVC11" s="246"/>
      <c r="OVD11" s="246"/>
      <c r="OVE11" s="246"/>
      <c r="OVF11" s="246"/>
      <c r="OVG11" s="246"/>
      <c r="OVH11" s="246"/>
      <c r="OVI11" s="246"/>
      <c r="OVJ11" s="246"/>
      <c r="OVK11" s="246"/>
      <c r="OVL11" s="246"/>
      <c r="OVM11" s="246"/>
      <c r="OVN11" s="246"/>
      <c r="OVO11" s="246"/>
      <c r="OVP11" s="246"/>
      <c r="OVQ11" s="246"/>
      <c r="OVR11" s="246"/>
      <c r="OVS11" s="246"/>
      <c r="OVT11" s="246"/>
      <c r="OVU11" s="246"/>
      <c r="OVV11" s="246"/>
      <c r="OVW11" s="246"/>
      <c r="OVX11" s="246"/>
      <c r="OVY11" s="246"/>
      <c r="OVZ11" s="246"/>
      <c r="OWA11" s="246"/>
      <c r="OWB11" s="246"/>
      <c r="OWC11" s="246"/>
      <c r="OWD11" s="246"/>
      <c r="OWE11" s="246"/>
      <c r="OWF11" s="246"/>
      <c r="OWG11" s="246"/>
      <c r="OWH11" s="246"/>
      <c r="OWI11" s="246"/>
      <c r="OWJ11" s="246"/>
      <c r="OWK11" s="246"/>
      <c r="OWL11" s="246"/>
      <c r="OWM11" s="246"/>
      <c r="OWN11" s="246"/>
      <c r="OWO11" s="246"/>
      <c r="OWP11" s="246"/>
      <c r="OWQ11" s="246"/>
      <c r="OWR11" s="246"/>
      <c r="OWS11" s="246"/>
      <c r="OWT11" s="246"/>
      <c r="OWU11" s="246"/>
      <c r="OWV11" s="246"/>
      <c r="OWW11" s="246"/>
      <c r="OWX11" s="246"/>
      <c r="OWY11" s="246"/>
      <c r="OWZ11" s="246"/>
      <c r="OXA11" s="246"/>
      <c r="OXB11" s="246"/>
      <c r="OXC11" s="246"/>
      <c r="OXD11" s="246"/>
      <c r="OXE11" s="246"/>
      <c r="OXF11" s="246"/>
      <c r="OXG11" s="246"/>
      <c r="OXH11" s="246"/>
      <c r="OXI11" s="246"/>
      <c r="OXJ11" s="246"/>
      <c r="OXK11" s="246"/>
      <c r="OXL11" s="246"/>
      <c r="OXM11" s="246"/>
      <c r="OXN11" s="246"/>
      <c r="OXO11" s="246"/>
      <c r="OXP11" s="246"/>
      <c r="OXQ11" s="246"/>
      <c r="OXR11" s="246"/>
      <c r="OXS11" s="246"/>
      <c r="OXT11" s="246"/>
      <c r="OXU11" s="246"/>
      <c r="OXV11" s="246"/>
      <c r="OXW11" s="246"/>
      <c r="OXX11" s="246"/>
      <c r="OXY11" s="246"/>
      <c r="OXZ11" s="246"/>
      <c r="OYA11" s="246"/>
      <c r="OYB11" s="246"/>
      <c r="OYC11" s="246"/>
      <c r="OYD11" s="246"/>
      <c r="OYE11" s="246"/>
      <c r="OYF11" s="246"/>
      <c r="OYG11" s="246"/>
      <c r="OYH11" s="246"/>
      <c r="OYI11" s="246"/>
      <c r="OYJ11" s="246"/>
      <c r="OYK11" s="246"/>
      <c r="OYL11" s="246"/>
      <c r="OYM11" s="246"/>
      <c r="OYN11" s="246"/>
      <c r="OYO11" s="246"/>
      <c r="OYP11" s="246"/>
      <c r="OYQ11" s="246"/>
      <c r="OYR11" s="246"/>
      <c r="OYS11" s="246"/>
      <c r="OYT11" s="246"/>
      <c r="OYU11" s="246"/>
      <c r="OYV11" s="246"/>
      <c r="OYW11" s="246"/>
      <c r="OYX11" s="246"/>
      <c r="OYY11" s="246"/>
      <c r="OYZ11" s="246"/>
      <c r="OZA11" s="246"/>
      <c r="OZB11" s="246"/>
      <c r="OZC11" s="246"/>
      <c r="OZD11" s="246"/>
      <c r="OZE11" s="246"/>
      <c r="OZF11" s="246"/>
      <c r="OZG11" s="246"/>
      <c r="OZH11" s="246"/>
      <c r="OZI11" s="246"/>
      <c r="OZJ11" s="246"/>
      <c r="OZK11" s="246"/>
      <c r="OZL11" s="246"/>
      <c r="OZM11" s="246"/>
      <c r="OZN11" s="246"/>
      <c r="OZO11" s="246"/>
      <c r="OZP11" s="246"/>
      <c r="OZQ11" s="246"/>
      <c r="OZR11" s="246"/>
      <c r="OZS11" s="246"/>
      <c r="OZT11" s="246"/>
      <c r="OZU11" s="246"/>
      <c r="OZV11" s="246"/>
      <c r="OZW11" s="246"/>
      <c r="OZX11" s="246"/>
      <c r="OZY11" s="246"/>
      <c r="OZZ11" s="246"/>
      <c r="PAA11" s="246"/>
      <c r="PAB11" s="246"/>
      <c r="PAC11" s="246"/>
      <c r="PAD11" s="246"/>
      <c r="PAE11" s="246"/>
      <c r="PAF11" s="246"/>
      <c r="PAG11" s="246"/>
      <c r="PAH11" s="246"/>
      <c r="PAI11" s="246"/>
      <c r="PAJ11" s="246"/>
      <c r="PAK11" s="246"/>
      <c r="PAL11" s="246"/>
      <c r="PAM11" s="246"/>
      <c r="PAN11" s="246"/>
      <c r="PAO11" s="246"/>
      <c r="PAP11" s="246"/>
      <c r="PAQ11" s="246"/>
      <c r="PAR11" s="246"/>
      <c r="PAS11" s="246"/>
      <c r="PAT11" s="246"/>
      <c r="PAU11" s="246"/>
      <c r="PAV11" s="246"/>
      <c r="PAW11" s="246"/>
      <c r="PAX11" s="246"/>
      <c r="PAY11" s="246"/>
      <c r="PAZ11" s="246"/>
      <c r="PBA11" s="246"/>
      <c r="PBB11" s="246"/>
      <c r="PBC11" s="246"/>
      <c r="PBD11" s="246"/>
      <c r="PBE11" s="246"/>
      <c r="PBF11" s="246"/>
      <c r="PBG11" s="246"/>
      <c r="PBH11" s="246"/>
      <c r="PBI11" s="246"/>
      <c r="PBJ11" s="246"/>
      <c r="PBK11" s="246"/>
      <c r="PBL11" s="246"/>
      <c r="PBM11" s="246"/>
      <c r="PBN11" s="246"/>
      <c r="PBO11" s="246"/>
      <c r="PBP11" s="246"/>
      <c r="PBQ11" s="246"/>
      <c r="PBR11" s="246"/>
      <c r="PBS11" s="246"/>
      <c r="PBT11" s="246"/>
      <c r="PBU11" s="246"/>
      <c r="PBV11" s="246"/>
      <c r="PBW11" s="246"/>
      <c r="PBX11" s="246"/>
      <c r="PBY11" s="246"/>
      <c r="PBZ11" s="246"/>
      <c r="PCA11" s="246"/>
      <c r="PCB11" s="246"/>
      <c r="PCC11" s="246"/>
      <c r="PCD11" s="246"/>
      <c r="PCE11" s="246"/>
      <c r="PCF11" s="246"/>
      <c r="PCG11" s="246"/>
      <c r="PCH11" s="246"/>
      <c r="PCI11" s="246"/>
      <c r="PCJ11" s="246"/>
      <c r="PCK11" s="246"/>
      <c r="PCL11" s="246"/>
      <c r="PCM11" s="246"/>
      <c r="PCN11" s="246"/>
      <c r="PCO11" s="246"/>
      <c r="PCP11" s="246"/>
      <c r="PCQ11" s="246"/>
      <c r="PCR11" s="246"/>
      <c r="PCS11" s="246"/>
      <c r="PCT11" s="246"/>
      <c r="PCU11" s="246"/>
      <c r="PCV11" s="246"/>
      <c r="PCW11" s="246"/>
      <c r="PCX11" s="246"/>
      <c r="PCY11" s="246"/>
      <c r="PCZ11" s="246"/>
      <c r="PDA11" s="246"/>
      <c r="PDB11" s="246"/>
      <c r="PDC11" s="246"/>
      <c r="PDD11" s="246"/>
      <c r="PDE11" s="246"/>
      <c r="PDF11" s="246"/>
      <c r="PDG11" s="246"/>
      <c r="PDH11" s="246"/>
      <c r="PDI11" s="246"/>
      <c r="PDJ11" s="246"/>
      <c r="PDK11" s="246"/>
      <c r="PDL11" s="246"/>
      <c r="PDM11" s="246"/>
      <c r="PDN11" s="246"/>
      <c r="PDO11" s="246"/>
      <c r="PDP11" s="246"/>
      <c r="PDQ11" s="246"/>
      <c r="PDR11" s="246"/>
      <c r="PDS11" s="246"/>
      <c r="PDT11" s="246"/>
      <c r="PDU11" s="246"/>
      <c r="PDV11" s="246"/>
      <c r="PDW11" s="246"/>
      <c r="PDX11" s="246"/>
      <c r="PDY11" s="246"/>
      <c r="PDZ11" s="246"/>
      <c r="PEA11" s="246"/>
      <c r="PEB11" s="246"/>
      <c r="PEC11" s="246"/>
      <c r="PED11" s="246"/>
      <c r="PEE11" s="246"/>
      <c r="PEF11" s="246"/>
      <c r="PEG11" s="246"/>
      <c r="PEH11" s="246"/>
      <c r="PEI11" s="246"/>
      <c r="PEJ11" s="246"/>
      <c r="PEK11" s="246"/>
      <c r="PEL11" s="246"/>
      <c r="PEM11" s="246"/>
      <c r="PEN11" s="246"/>
      <c r="PEO11" s="246"/>
      <c r="PEP11" s="246"/>
      <c r="PEQ11" s="246"/>
      <c r="PER11" s="246"/>
      <c r="PES11" s="246"/>
      <c r="PET11" s="246"/>
      <c r="PEU11" s="246"/>
      <c r="PEV11" s="246"/>
      <c r="PEW11" s="246"/>
      <c r="PEX11" s="246"/>
      <c r="PEY11" s="246"/>
      <c r="PEZ11" s="246"/>
      <c r="PFA11" s="246"/>
      <c r="PFB11" s="246"/>
      <c r="PFC11" s="246"/>
      <c r="PFD11" s="246"/>
      <c r="PFE11" s="246"/>
      <c r="PFF11" s="246"/>
      <c r="PFG11" s="246"/>
      <c r="PFH11" s="246"/>
      <c r="PFI11" s="246"/>
      <c r="PFJ11" s="246"/>
      <c r="PFK11" s="246"/>
      <c r="PFL11" s="246"/>
      <c r="PFM11" s="246"/>
      <c r="PFN11" s="246"/>
      <c r="PFO11" s="246"/>
      <c r="PFP11" s="246"/>
      <c r="PFQ11" s="246"/>
      <c r="PFR11" s="246"/>
      <c r="PFS11" s="246"/>
      <c r="PFT11" s="246"/>
      <c r="PFU11" s="246"/>
      <c r="PFV11" s="246"/>
      <c r="PFW11" s="246"/>
      <c r="PFX11" s="246"/>
      <c r="PFY11" s="246"/>
      <c r="PFZ11" s="246"/>
      <c r="PGA11" s="246"/>
      <c r="PGB11" s="246"/>
      <c r="PGC11" s="246"/>
      <c r="PGD11" s="246"/>
      <c r="PGE11" s="246"/>
      <c r="PGF11" s="246"/>
      <c r="PGG11" s="246"/>
      <c r="PGH11" s="246"/>
      <c r="PGI11" s="246"/>
      <c r="PGJ11" s="246"/>
      <c r="PGK11" s="246"/>
      <c r="PGL11" s="246"/>
      <c r="PGM11" s="246"/>
      <c r="PGN11" s="246"/>
      <c r="PGO11" s="246"/>
      <c r="PGP11" s="246"/>
      <c r="PGQ11" s="246"/>
      <c r="PGR11" s="246"/>
      <c r="PGS11" s="246"/>
      <c r="PGT11" s="246"/>
      <c r="PGU11" s="246"/>
      <c r="PGV11" s="246"/>
      <c r="PGW11" s="246"/>
      <c r="PGX11" s="246"/>
      <c r="PGY11" s="246"/>
      <c r="PGZ11" s="246"/>
      <c r="PHA11" s="246"/>
      <c r="PHB11" s="246"/>
      <c r="PHC11" s="246"/>
      <c r="PHD11" s="246"/>
      <c r="PHE11" s="246"/>
      <c r="PHF11" s="246"/>
      <c r="PHG11" s="246"/>
      <c r="PHH11" s="246"/>
      <c r="PHI11" s="246"/>
      <c r="PHJ11" s="246"/>
      <c r="PHK11" s="246"/>
      <c r="PHL11" s="246"/>
      <c r="PHM11" s="246"/>
      <c r="PHN11" s="246"/>
      <c r="PHO11" s="246"/>
      <c r="PHP11" s="246"/>
      <c r="PHQ11" s="246"/>
      <c r="PHR11" s="246"/>
      <c r="PHS11" s="246"/>
      <c r="PHT11" s="246"/>
      <c r="PHU11" s="246"/>
      <c r="PHV11" s="246"/>
      <c r="PHW11" s="246"/>
      <c r="PHX11" s="246"/>
      <c r="PHY11" s="246"/>
      <c r="PHZ11" s="246"/>
      <c r="PIA11" s="246"/>
      <c r="PIB11" s="246"/>
      <c r="PIC11" s="246"/>
      <c r="PID11" s="246"/>
      <c r="PIE11" s="246"/>
      <c r="PIF11" s="246"/>
      <c r="PIG11" s="246"/>
      <c r="PIH11" s="246"/>
      <c r="PII11" s="246"/>
      <c r="PIJ11" s="246"/>
      <c r="PIK11" s="246"/>
      <c r="PIL11" s="246"/>
      <c r="PIM11" s="246"/>
      <c r="PIN11" s="246"/>
      <c r="PIO11" s="246"/>
      <c r="PIP11" s="246"/>
      <c r="PIQ11" s="246"/>
      <c r="PIR11" s="246"/>
      <c r="PIS11" s="246"/>
      <c r="PIT11" s="246"/>
      <c r="PIU11" s="246"/>
      <c r="PIV11" s="246"/>
      <c r="PIW11" s="246"/>
      <c r="PIX11" s="246"/>
      <c r="PIY11" s="246"/>
      <c r="PIZ11" s="246"/>
      <c r="PJA11" s="246"/>
      <c r="PJB11" s="246"/>
      <c r="PJC11" s="246"/>
      <c r="PJD11" s="246"/>
      <c r="PJE11" s="246"/>
      <c r="PJF11" s="246"/>
      <c r="PJG11" s="246"/>
      <c r="PJH11" s="246"/>
      <c r="PJI11" s="246"/>
      <c r="PJJ11" s="246"/>
      <c r="PJK11" s="246"/>
      <c r="PJL11" s="246"/>
      <c r="PJM11" s="246"/>
      <c r="PJN11" s="246"/>
      <c r="PJO11" s="246"/>
      <c r="PJP11" s="246"/>
      <c r="PJQ11" s="246"/>
      <c r="PJR11" s="246"/>
      <c r="PJS11" s="246"/>
      <c r="PJT11" s="246"/>
      <c r="PJU11" s="246"/>
      <c r="PJV11" s="246"/>
      <c r="PJW11" s="246"/>
      <c r="PJX11" s="246"/>
      <c r="PJY11" s="246"/>
      <c r="PJZ11" s="246"/>
      <c r="PKA11" s="246"/>
      <c r="PKB11" s="246"/>
      <c r="PKC11" s="246"/>
      <c r="PKD11" s="246"/>
      <c r="PKE11" s="246"/>
      <c r="PKF11" s="246"/>
      <c r="PKG11" s="246"/>
      <c r="PKH11" s="246"/>
      <c r="PKI11" s="246"/>
      <c r="PKJ11" s="246"/>
      <c r="PKK11" s="246"/>
      <c r="PKL11" s="246"/>
      <c r="PKM11" s="246"/>
      <c r="PKN11" s="246"/>
      <c r="PKO11" s="246"/>
      <c r="PKP11" s="246"/>
      <c r="PKQ11" s="246"/>
      <c r="PKR11" s="246"/>
      <c r="PKS11" s="246"/>
      <c r="PKT11" s="246"/>
      <c r="PKU11" s="246"/>
      <c r="PKV11" s="246"/>
      <c r="PKW11" s="246"/>
      <c r="PKX11" s="246"/>
      <c r="PKY11" s="246"/>
      <c r="PKZ11" s="246"/>
      <c r="PLA11" s="246"/>
      <c r="PLB11" s="246"/>
      <c r="PLC11" s="246"/>
      <c r="PLD11" s="246"/>
      <c r="PLE11" s="246"/>
      <c r="PLF11" s="246"/>
      <c r="PLG11" s="246"/>
      <c r="PLH11" s="246"/>
      <c r="PLI11" s="246"/>
      <c r="PLJ11" s="246"/>
      <c r="PLK11" s="246"/>
      <c r="PLL11" s="246"/>
      <c r="PLM11" s="246"/>
      <c r="PLN11" s="246"/>
      <c r="PLO11" s="246"/>
      <c r="PLP11" s="246"/>
      <c r="PLQ11" s="246"/>
      <c r="PLR11" s="246"/>
      <c r="PLS11" s="246"/>
      <c r="PLT11" s="246"/>
      <c r="PLU11" s="246"/>
      <c r="PLV11" s="246"/>
      <c r="PLW11" s="246"/>
      <c r="PLX11" s="246"/>
      <c r="PLY11" s="246"/>
      <c r="PLZ11" s="246"/>
      <c r="PMA11" s="246"/>
      <c r="PMB11" s="246"/>
      <c r="PMC11" s="246"/>
      <c r="PMD11" s="246"/>
      <c r="PME11" s="246"/>
      <c r="PMF11" s="246"/>
      <c r="PMG11" s="246"/>
      <c r="PMH11" s="246"/>
      <c r="PMI11" s="246"/>
      <c r="PMJ11" s="246"/>
      <c r="PMK11" s="246"/>
      <c r="PML11" s="246"/>
      <c r="PMM11" s="246"/>
      <c r="PMN11" s="246"/>
      <c r="PMO11" s="246"/>
      <c r="PMP11" s="246"/>
      <c r="PMQ11" s="246"/>
      <c r="PMR11" s="246"/>
      <c r="PMS11" s="246"/>
      <c r="PMT11" s="246"/>
      <c r="PMU11" s="246"/>
      <c r="PMV11" s="246"/>
      <c r="PMW11" s="246"/>
      <c r="PMX11" s="246"/>
      <c r="PMY11" s="246"/>
      <c r="PMZ11" s="246"/>
      <c r="PNA11" s="246"/>
      <c r="PNB11" s="246"/>
      <c r="PNC11" s="246"/>
      <c r="PND11" s="246"/>
      <c r="PNE11" s="246"/>
      <c r="PNF11" s="246"/>
      <c r="PNG11" s="246"/>
      <c r="PNH11" s="246"/>
      <c r="PNI11" s="246"/>
      <c r="PNJ11" s="246"/>
      <c r="PNK11" s="246"/>
      <c r="PNL11" s="246"/>
      <c r="PNM11" s="246"/>
      <c r="PNN11" s="246"/>
      <c r="PNO11" s="246"/>
      <c r="PNP11" s="246"/>
      <c r="PNQ11" s="246"/>
      <c r="PNR11" s="246"/>
      <c r="PNS11" s="246"/>
      <c r="PNT11" s="246"/>
      <c r="PNU11" s="246"/>
      <c r="PNV11" s="246"/>
      <c r="PNW11" s="246"/>
      <c r="PNX11" s="246"/>
      <c r="PNY11" s="246"/>
      <c r="PNZ11" s="246"/>
      <c r="POA11" s="246"/>
      <c r="POB11" s="246"/>
      <c r="POC11" s="246"/>
      <c r="POD11" s="246"/>
      <c r="POE11" s="246"/>
      <c r="POF11" s="246"/>
      <c r="POG11" s="246"/>
      <c r="POH11" s="246"/>
      <c r="POI11" s="246"/>
      <c r="POJ11" s="246"/>
      <c r="POK11" s="246"/>
      <c r="POL11" s="246"/>
      <c r="POM11" s="246"/>
      <c r="PON11" s="246"/>
      <c r="POO11" s="246"/>
      <c r="POP11" s="246"/>
      <c r="POQ11" s="246"/>
      <c r="POR11" s="246"/>
      <c r="POS11" s="246"/>
      <c r="POT11" s="246"/>
      <c r="POU11" s="246"/>
      <c r="POV11" s="246"/>
      <c r="POW11" s="246"/>
      <c r="POX11" s="246"/>
      <c r="POY11" s="246"/>
      <c r="POZ11" s="246"/>
      <c r="PPA11" s="246"/>
      <c r="PPB11" s="246"/>
      <c r="PPC11" s="246"/>
      <c r="PPD11" s="246"/>
      <c r="PPE11" s="246"/>
      <c r="PPF11" s="246"/>
      <c r="PPG11" s="246"/>
      <c r="PPH11" s="246"/>
      <c r="PPI11" s="246"/>
      <c r="PPJ11" s="246"/>
      <c r="PPK11" s="246"/>
      <c r="PPL11" s="246"/>
      <c r="PPM11" s="246"/>
      <c r="PPN11" s="246"/>
      <c r="PPO11" s="246"/>
      <c r="PPP11" s="246"/>
      <c r="PPQ11" s="246"/>
      <c r="PPR11" s="246"/>
      <c r="PPS11" s="246"/>
      <c r="PPT11" s="246"/>
      <c r="PPU11" s="246"/>
      <c r="PPV11" s="246"/>
      <c r="PPW11" s="246"/>
      <c r="PPX11" s="246"/>
      <c r="PPY11" s="246"/>
      <c r="PPZ11" s="246"/>
      <c r="PQA11" s="246"/>
      <c r="PQB11" s="246"/>
      <c r="PQC11" s="246"/>
      <c r="PQD11" s="246"/>
      <c r="PQE11" s="246"/>
      <c r="PQF11" s="246"/>
      <c r="PQG11" s="246"/>
      <c r="PQH11" s="246"/>
      <c r="PQI11" s="246"/>
      <c r="PQJ11" s="246"/>
      <c r="PQK11" s="246"/>
      <c r="PQL11" s="246"/>
      <c r="PQM11" s="246"/>
      <c r="PQN11" s="246"/>
      <c r="PQO11" s="246"/>
      <c r="PQP11" s="246"/>
      <c r="PQQ11" s="246"/>
      <c r="PQR11" s="246"/>
      <c r="PQS11" s="246"/>
      <c r="PQT11" s="246"/>
      <c r="PQU11" s="246"/>
      <c r="PQV11" s="246"/>
      <c r="PQW11" s="246"/>
      <c r="PQX11" s="246"/>
      <c r="PQY11" s="246"/>
      <c r="PQZ11" s="246"/>
      <c r="PRA11" s="246"/>
      <c r="PRB11" s="246"/>
      <c r="PRC11" s="246"/>
      <c r="PRD11" s="246"/>
      <c r="PRE11" s="246"/>
      <c r="PRF11" s="246"/>
      <c r="PRG11" s="246"/>
      <c r="PRH11" s="246"/>
      <c r="PRI11" s="246"/>
      <c r="PRJ11" s="246"/>
      <c r="PRK11" s="246"/>
      <c r="PRL11" s="246"/>
      <c r="PRM11" s="246"/>
      <c r="PRN11" s="246"/>
      <c r="PRO11" s="246"/>
      <c r="PRP11" s="246"/>
      <c r="PRQ11" s="246"/>
      <c r="PRR11" s="246"/>
      <c r="PRS11" s="246"/>
      <c r="PRT11" s="246"/>
      <c r="PRU11" s="246"/>
      <c r="PRV11" s="246"/>
      <c r="PRW11" s="246"/>
      <c r="PRX11" s="246"/>
      <c r="PRY11" s="246"/>
      <c r="PRZ11" s="246"/>
      <c r="PSA11" s="246"/>
      <c r="PSB11" s="246"/>
      <c r="PSC11" s="246"/>
      <c r="PSD11" s="246"/>
      <c r="PSE11" s="246"/>
      <c r="PSF11" s="246"/>
      <c r="PSG11" s="246"/>
      <c r="PSH11" s="246"/>
      <c r="PSI11" s="246"/>
      <c r="PSJ11" s="246"/>
      <c r="PSK11" s="246"/>
      <c r="PSL11" s="246"/>
      <c r="PSM11" s="246"/>
      <c r="PSN11" s="246"/>
      <c r="PSO11" s="246"/>
      <c r="PSP11" s="246"/>
      <c r="PSQ11" s="246"/>
      <c r="PSR11" s="246"/>
      <c r="PSS11" s="246"/>
      <c r="PST11" s="246"/>
      <c r="PSU11" s="246"/>
      <c r="PSV11" s="246"/>
      <c r="PSW11" s="246"/>
      <c r="PSX11" s="246"/>
      <c r="PSY11" s="246"/>
      <c r="PSZ11" s="246"/>
      <c r="PTA11" s="246"/>
      <c r="PTB11" s="246"/>
      <c r="PTC11" s="246"/>
      <c r="PTD11" s="246"/>
      <c r="PTE11" s="246"/>
      <c r="PTF11" s="246"/>
      <c r="PTG11" s="246"/>
      <c r="PTH11" s="246"/>
      <c r="PTI11" s="246"/>
      <c r="PTJ11" s="246"/>
      <c r="PTK11" s="246"/>
      <c r="PTL11" s="246"/>
      <c r="PTM11" s="246"/>
      <c r="PTN11" s="246"/>
      <c r="PTO11" s="246"/>
      <c r="PTP11" s="246"/>
      <c r="PTQ11" s="246"/>
      <c r="PTR11" s="246"/>
      <c r="PTS11" s="246"/>
      <c r="PTT11" s="246"/>
      <c r="PTU11" s="246"/>
      <c r="PTV11" s="246"/>
      <c r="PTW11" s="246"/>
      <c r="PTX11" s="246"/>
      <c r="PTY11" s="246"/>
      <c r="PTZ11" s="246"/>
      <c r="PUA11" s="246"/>
      <c r="PUB11" s="246"/>
      <c r="PUC11" s="246"/>
      <c r="PUD11" s="246"/>
      <c r="PUE11" s="246"/>
      <c r="PUF11" s="246"/>
      <c r="PUG11" s="246"/>
      <c r="PUH11" s="246"/>
      <c r="PUI11" s="246"/>
      <c r="PUJ11" s="246"/>
      <c r="PUK11" s="246"/>
      <c r="PUL11" s="246"/>
      <c r="PUM11" s="246"/>
      <c r="PUN11" s="246"/>
      <c r="PUO11" s="246"/>
      <c r="PUP11" s="246"/>
      <c r="PUQ11" s="246"/>
      <c r="PUR11" s="246"/>
      <c r="PUS11" s="246"/>
      <c r="PUT11" s="246"/>
      <c r="PUU11" s="246"/>
      <c r="PUV11" s="246"/>
      <c r="PUW11" s="246"/>
      <c r="PUX11" s="246"/>
      <c r="PUY11" s="246"/>
      <c r="PUZ11" s="246"/>
      <c r="PVA11" s="246"/>
      <c r="PVB11" s="246"/>
      <c r="PVC11" s="246"/>
      <c r="PVD11" s="246"/>
      <c r="PVE11" s="246"/>
      <c r="PVF11" s="246"/>
      <c r="PVG11" s="246"/>
      <c r="PVH11" s="246"/>
      <c r="PVI11" s="246"/>
      <c r="PVJ11" s="246"/>
      <c r="PVK11" s="246"/>
      <c r="PVL11" s="246"/>
      <c r="PVM11" s="246"/>
      <c r="PVN11" s="246"/>
      <c r="PVO11" s="246"/>
      <c r="PVP11" s="246"/>
      <c r="PVQ11" s="246"/>
      <c r="PVR11" s="246"/>
      <c r="PVS11" s="246"/>
      <c r="PVT11" s="246"/>
      <c r="PVU11" s="246"/>
      <c r="PVV11" s="246"/>
      <c r="PVW11" s="246"/>
      <c r="PVX11" s="246"/>
      <c r="PVY11" s="246"/>
      <c r="PVZ11" s="246"/>
      <c r="PWA11" s="246"/>
      <c r="PWB11" s="246"/>
      <c r="PWC11" s="246"/>
      <c r="PWD11" s="246"/>
      <c r="PWE11" s="246"/>
      <c r="PWF11" s="246"/>
      <c r="PWG11" s="246"/>
      <c r="PWH11" s="246"/>
      <c r="PWI11" s="246"/>
      <c r="PWJ11" s="246"/>
      <c r="PWK11" s="246"/>
      <c r="PWL11" s="246"/>
      <c r="PWM11" s="246"/>
      <c r="PWN11" s="246"/>
      <c r="PWO11" s="246"/>
      <c r="PWP11" s="246"/>
      <c r="PWQ11" s="246"/>
      <c r="PWR11" s="246"/>
      <c r="PWS11" s="246"/>
      <c r="PWT11" s="246"/>
      <c r="PWU11" s="246"/>
      <c r="PWV11" s="246"/>
      <c r="PWW11" s="246"/>
      <c r="PWX11" s="246"/>
      <c r="PWY11" s="246"/>
      <c r="PWZ11" s="246"/>
      <c r="PXA11" s="246"/>
      <c r="PXB11" s="246"/>
      <c r="PXC11" s="246"/>
      <c r="PXD11" s="246"/>
      <c r="PXE11" s="246"/>
      <c r="PXF11" s="246"/>
      <c r="PXG11" s="246"/>
      <c r="PXH11" s="246"/>
      <c r="PXI11" s="246"/>
      <c r="PXJ11" s="246"/>
      <c r="PXK11" s="246"/>
      <c r="PXL11" s="246"/>
      <c r="PXM11" s="246"/>
      <c r="PXN11" s="246"/>
      <c r="PXO11" s="246"/>
      <c r="PXP11" s="246"/>
      <c r="PXQ11" s="246"/>
      <c r="PXR11" s="246"/>
      <c r="PXS11" s="246"/>
      <c r="PXT11" s="246"/>
      <c r="PXU11" s="246"/>
      <c r="PXV11" s="246"/>
      <c r="PXW11" s="246"/>
      <c r="PXX11" s="246"/>
      <c r="PXY11" s="246"/>
      <c r="PXZ11" s="246"/>
      <c r="PYA11" s="246"/>
      <c r="PYB11" s="246"/>
      <c r="PYC11" s="246"/>
      <c r="PYD11" s="246"/>
      <c r="PYE11" s="246"/>
      <c r="PYF11" s="246"/>
      <c r="PYG11" s="246"/>
      <c r="PYH11" s="246"/>
      <c r="PYI11" s="246"/>
      <c r="PYJ11" s="246"/>
      <c r="PYK11" s="246"/>
      <c r="PYL11" s="246"/>
      <c r="PYM11" s="246"/>
      <c r="PYN11" s="246"/>
      <c r="PYO11" s="246"/>
      <c r="PYP11" s="246"/>
      <c r="PYQ11" s="246"/>
      <c r="PYR11" s="246"/>
      <c r="PYS11" s="246"/>
      <c r="PYT11" s="246"/>
      <c r="PYU11" s="246"/>
      <c r="PYV11" s="246"/>
      <c r="PYW11" s="246"/>
      <c r="PYX11" s="246"/>
      <c r="PYY11" s="246"/>
      <c r="PYZ11" s="246"/>
      <c r="PZA11" s="246"/>
      <c r="PZB11" s="246"/>
      <c r="PZC11" s="246"/>
      <c r="PZD11" s="246"/>
      <c r="PZE11" s="246"/>
      <c r="PZF11" s="246"/>
      <c r="PZG11" s="246"/>
      <c r="PZH11" s="246"/>
      <c r="PZI11" s="246"/>
      <c r="PZJ11" s="246"/>
      <c r="PZK11" s="246"/>
      <c r="PZL11" s="246"/>
      <c r="PZM11" s="246"/>
      <c r="PZN11" s="246"/>
      <c r="PZO11" s="246"/>
      <c r="PZP11" s="246"/>
      <c r="PZQ11" s="246"/>
      <c r="PZR11" s="246"/>
      <c r="PZS11" s="246"/>
      <c r="PZT11" s="246"/>
      <c r="PZU11" s="246"/>
      <c r="PZV11" s="246"/>
      <c r="PZW11" s="246"/>
      <c r="PZX11" s="246"/>
      <c r="PZY11" s="246"/>
      <c r="PZZ11" s="246"/>
      <c r="QAA11" s="246"/>
      <c r="QAB11" s="246"/>
      <c r="QAC11" s="246"/>
      <c r="QAD11" s="246"/>
      <c r="QAE11" s="246"/>
      <c r="QAF11" s="246"/>
      <c r="QAG11" s="246"/>
      <c r="QAH11" s="246"/>
      <c r="QAI11" s="246"/>
      <c r="QAJ11" s="246"/>
      <c r="QAK11" s="246"/>
      <c r="QAL11" s="246"/>
      <c r="QAM11" s="246"/>
      <c r="QAN11" s="246"/>
      <c r="QAO11" s="246"/>
      <c r="QAP11" s="246"/>
      <c r="QAQ11" s="246"/>
      <c r="QAR11" s="246"/>
      <c r="QAS11" s="246"/>
      <c r="QAT11" s="246"/>
      <c r="QAU11" s="246"/>
      <c r="QAV11" s="246"/>
      <c r="QAW11" s="246"/>
      <c r="QAX11" s="246"/>
      <c r="QAY11" s="246"/>
      <c r="QAZ11" s="246"/>
      <c r="QBA11" s="246"/>
      <c r="QBB11" s="246"/>
      <c r="QBC11" s="246"/>
      <c r="QBD11" s="246"/>
      <c r="QBE11" s="246"/>
      <c r="QBF11" s="246"/>
      <c r="QBG11" s="246"/>
      <c r="QBH11" s="246"/>
      <c r="QBI11" s="246"/>
      <c r="QBJ11" s="246"/>
      <c r="QBK11" s="246"/>
      <c r="QBL11" s="246"/>
      <c r="QBM11" s="246"/>
      <c r="QBN11" s="246"/>
      <c r="QBO11" s="246"/>
      <c r="QBP11" s="246"/>
      <c r="QBQ11" s="246"/>
      <c r="QBR11" s="246"/>
      <c r="QBS11" s="246"/>
      <c r="QBT11" s="246"/>
      <c r="QBU11" s="246"/>
      <c r="QBV11" s="246"/>
      <c r="QBW11" s="246"/>
      <c r="QBX11" s="246"/>
      <c r="QBY11" s="246"/>
      <c r="QBZ11" s="246"/>
      <c r="QCA11" s="246"/>
      <c r="QCB11" s="246"/>
      <c r="QCC11" s="246"/>
      <c r="QCD11" s="246"/>
      <c r="QCE11" s="246"/>
      <c r="QCF11" s="246"/>
      <c r="QCG11" s="246"/>
      <c r="QCH11" s="246"/>
      <c r="QCI11" s="246"/>
      <c r="QCJ11" s="246"/>
      <c r="QCK11" s="246"/>
      <c r="QCL11" s="246"/>
      <c r="QCM11" s="246"/>
      <c r="QCN11" s="246"/>
      <c r="QCO11" s="246"/>
      <c r="QCP11" s="246"/>
      <c r="QCQ11" s="246"/>
      <c r="QCR11" s="246"/>
      <c r="QCS11" s="246"/>
      <c r="QCT11" s="246"/>
      <c r="QCU11" s="246"/>
      <c r="QCV11" s="246"/>
      <c r="QCW11" s="246"/>
      <c r="QCX11" s="246"/>
      <c r="QCY11" s="246"/>
      <c r="QCZ11" s="246"/>
      <c r="QDA11" s="246"/>
      <c r="QDB11" s="246"/>
      <c r="QDC11" s="246"/>
      <c r="QDD11" s="246"/>
      <c r="QDE11" s="246"/>
      <c r="QDF11" s="246"/>
      <c r="QDG11" s="246"/>
      <c r="QDH11" s="246"/>
      <c r="QDI11" s="246"/>
      <c r="QDJ11" s="246"/>
      <c r="QDK11" s="246"/>
      <c r="QDL11" s="246"/>
      <c r="QDM11" s="246"/>
      <c r="QDN11" s="246"/>
      <c r="QDO11" s="246"/>
      <c r="QDP11" s="246"/>
      <c r="QDQ11" s="246"/>
      <c r="QDR11" s="246"/>
      <c r="QDS11" s="246"/>
      <c r="QDT11" s="246"/>
      <c r="QDU11" s="246"/>
      <c r="QDV11" s="246"/>
      <c r="QDW11" s="246"/>
      <c r="QDX11" s="246"/>
      <c r="QDY11" s="246"/>
      <c r="QDZ11" s="246"/>
      <c r="QEA11" s="246"/>
      <c r="QEB11" s="246"/>
      <c r="QEC11" s="246"/>
      <c r="QED11" s="246"/>
      <c r="QEE11" s="246"/>
      <c r="QEF11" s="246"/>
      <c r="QEG11" s="246"/>
      <c r="QEH11" s="246"/>
      <c r="QEI11" s="246"/>
      <c r="QEJ11" s="246"/>
      <c r="QEK11" s="246"/>
      <c r="QEL11" s="246"/>
      <c r="QEM11" s="246"/>
      <c r="QEN11" s="246"/>
      <c r="QEO11" s="246"/>
      <c r="QEP11" s="246"/>
      <c r="QEQ11" s="246"/>
      <c r="QER11" s="246"/>
      <c r="QES11" s="246"/>
      <c r="QET11" s="246"/>
      <c r="QEU11" s="246"/>
      <c r="QEV11" s="246"/>
      <c r="QEW11" s="246"/>
      <c r="QEX11" s="246"/>
      <c r="QEY11" s="246"/>
      <c r="QEZ11" s="246"/>
      <c r="QFA11" s="246"/>
      <c r="QFB11" s="246"/>
      <c r="QFC11" s="246"/>
      <c r="QFD11" s="246"/>
      <c r="QFE11" s="246"/>
      <c r="QFF11" s="246"/>
      <c r="QFG11" s="246"/>
      <c r="QFH11" s="246"/>
      <c r="QFI11" s="246"/>
      <c r="QFJ11" s="246"/>
      <c r="QFK11" s="246"/>
      <c r="QFL11" s="246"/>
      <c r="QFM11" s="246"/>
      <c r="QFN11" s="246"/>
      <c r="QFO11" s="246"/>
      <c r="QFP11" s="246"/>
      <c r="QFQ11" s="246"/>
      <c r="QFR11" s="246"/>
      <c r="QFS11" s="246"/>
      <c r="QFT11" s="246"/>
      <c r="QFU11" s="246"/>
      <c r="QFV11" s="246"/>
      <c r="QFW11" s="246"/>
      <c r="QFX11" s="246"/>
      <c r="QFY11" s="246"/>
      <c r="QFZ11" s="246"/>
      <c r="QGA11" s="246"/>
      <c r="QGB11" s="246"/>
      <c r="QGC11" s="246"/>
      <c r="QGD11" s="246"/>
      <c r="QGE11" s="246"/>
      <c r="QGF11" s="246"/>
      <c r="QGG11" s="246"/>
      <c r="QGH11" s="246"/>
      <c r="QGI11" s="246"/>
      <c r="QGJ11" s="246"/>
      <c r="QGK11" s="246"/>
      <c r="QGL11" s="246"/>
      <c r="QGM11" s="246"/>
      <c r="QGN11" s="246"/>
      <c r="QGO11" s="246"/>
      <c r="QGP11" s="246"/>
      <c r="QGQ11" s="246"/>
      <c r="QGR11" s="246"/>
      <c r="QGS11" s="246"/>
      <c r="QGT11" s="246"/>
      <c r="QGU11" s="246"/>
      <c r="QGV11" s="246"/>
      <c r="QGW11" s="246"/>
      <c r="QGX11" s="246"/>
      <c r="QGY11" s="246"/>
      <c r="QGZ11" s="246"/>
      <c r="QHA11" s="246"/>
      <c r="QHB11" s="246"/>
      <c r="QHC11" s="246"/>
      <c r="QHD11" s="246"/>
      <c r="QHE11" s="246"/>
      <c r="QHF11" s="246"/>
      <c r="QHG11" s="246"/>
      <c r="QHH11" s="246"/>
      <c r="QHI11" s="246"/>
      <c r="QHJ11" s="246"/>
      <c r="QHK11" s="246"/>
      <c r="QHL11" s="246"/>
      <c r="QHM11" s="246"/>
      <c r="QHN11" s="246"/>
      <c r="QHO11" s="246"/>
      <c r="QHP11" s="246"/>
      <c r="QHQ11" s="246"/>
      <c r="QHR11" s="246"/>
      <c r="QHS11" s="246"/>
      <c r="QHT11" s="246"/>
      <c r="QHU11" s="246"/>
      <c r="QHV11" s="246"/>
      <c r="QHW11" s="246"/>
      <c r="QHX11" s="246"/>
      <c r="QHY11" s="246"/>
      <c r="QHZ11" s="246"/>
      <c r="QIA11" s="246"/>
      <c r="QIB11" s="246"/>
      <c r="QIC11" s="246"/>
      <c r="QID11" s="246"/>
      <c r="QIE11" s="246"/>
      <c r="QIF11" s="246"/>
      <c r="QIG11" s="246"/>
      <c r="QIH11" s="246"/>
      <c r="QII11" s="246"/>
      <c r="QIJ11" s="246"/>
      <c r="QIK11" s="246"/>
      <c r="QIL11" s="246"/>
      <c r="QIM11" s="246"/>
      <c r="QIN11" s="246"/>
      <c r="QIO11" s="246"/>
      <c r="QIP11" s="246"/>
      <c r="QIQ11" s="246"/>
      <c r="QIR11" s="246"/>
      <c r="QIS11" s="246"/>
      <c r="QIT11" s="246"/>
      <c r="QIU11" s="246"/>
      <c r="QIV11" s="246"/>
      <c r="QIW11" s="246"/>
      <c r="QIX11" s="246"/>
      <c r="QIY11" s="246"/>
      <c r="QIZ11" s="246"/>
      <c r="QJA11" s="246"/>
      <c r="QJB11" s="246"/>
      <c r="QJC11" s="246"/>
      <c r="QJD11" s="246"/>
      <c r="QJE11" s="246"/>
      <c r="QJF11" s="246"/>
      <c r="QJG11" s="246"/>
      <c r="QJH11" s="246"/>
      <c r="QJI11" s="246"/>
      <c r="QJJ11" s="246"/>
      <c r="QJK11" s="246"/>
      <c r="QJL11" s="246"/>
      <c r="QJM11" s="246"/>
      <c r="QJN11" s="246"/>
      <c r="QJO11" s="246"/>
      <c r="QJP11" s="246"/>
      <c r="QJQ11" s="246"/>
      <c r="QJR11" s="246"/>
      <c r="QJS11" s="246"/>
      <c r="QJT11" s="246"/>
      <c r="QJU11" s="246"/>
      <c r="QJV11" s="246"/>
      <c r="QJW11" s="246"/>
      <c r="QJX11" s="246"/>
      <c r="QJY11" s="246"/>
      <c r="QJZ11" s="246"/>
      <c r="QKA11" s="246"/>
      <c r="QKB11" s="246"/>
      <c r="QKC11" s="246"/>
      <c r="QKD11" s="246"/>
      <c r="QKE11" s="246"/>
      <c r="QKF11" s="246"/>
      <c r="QKG11" s="246"/>
      <c r="QKH11" s="246"/>
      <c r="QKI11" s="246"/>
      <c r="QKJ11" s="246"/>
      <c r="QKK11" s="246"/>
      <c r="QKL11" s="246"/>
      <c r="QKM11" s="246"/>
      <c r="QKN11" s="246"/>
      <c r="QKO11" s="246"/>
      <c r="QKP11" s="246"/>
      <c r="QKQ11" s="246"/>
      <c r="QKR11" s="246"/>
      <c r="QKS11" s="246"/>
      <c r="QKT11" s="246"/>
      <c r="QKU11" s="246"/>
      <c r="QKV11" s="246"/>
      <c r="QKW11" s="246"/>
      <c r="QKX11" s="246"/>
      <c r="QKY11" s="246"/>
      <c r="QKZ11" s="246"/>
      <c r="QLA11" s="246"/>
      <c r="QLB11" s="246"/>
      <c r="QLC11" s="246"/>
      <c r="QLD11" s="246"/>
      <c r="QLE11" s="246"/>
      <c r="QLF11" s="246"/>
      <c r="QLG11" s="246"/>
      <c r="QLH11" s="246"/>
      <c r="QLI11" s="246"/>
      <c r="QLJ11" s="246"/>
      <c r="QLK11" s="246"/>
      <c r="QLL11" s="246"/>
      <c r="QLM11" s="246"/>
      <c r="QLN11" s="246"/>
      <c r="QLO11" s="246"/>
      <c r="QLP11" s="246"/>
      <c r="QLQ11" s="246"/>
      <c r="QLR11" s="246"/>
      <c r="QLS11" s="246"/>
      <c r="QLT11" s="246"/>
      <c r="QLU11" s="246"/>
      <c r="QLV11" s="246"/>
      <c r="QLW11" s="246"/>
      <c r="QLX11" s="246"/>
      <c r="QLY11" s="246"/>
      <c r="QLZ11" s="246"/>
      <c r="QMA11" s="246"/>
      <c r="QMB11" s="246"/>
      <c r="QMC11" s="246"/>
      <c r="QMD11" s="246"/>
      <c r="QME11" s="246"/>
      <c r="QMF11" s="246"/>
      <c r="QMG11" s="246"/>
      <c r="QMH11" s="246"/>
      <c r="QMI11" s="246"/>
      <c r="QMJ11" s="246"/>
      <c r="QMK11" s="246"/>
      <c r="QML11" s="246"/>
      <c r="QMM11" s="246"/>
      <c r="QMN11" s="246"/>
      <c r="QMO11" s="246"/>
      <c r="QMP11" s="246"/>
      <c r="QMQ11" s="246"/>
      <c r="QMR11" s="246"/>
      <c r="QMS11" s="246"/>
      <c r="QMT11" s="246"/>
      <c r="QMU11" s="246"/>
      <c r="QMV11" s="246"/>
      <c r="QMW11" s="246"/>
      <c r="QMX11" s="246"/>
      <c r="QMY11" s="246"/>
      <c r="QMZ11" s="246"/>
      <c r="QNA11" s="246"/>
      <c r="QNB11" s="246"/>
      <c r="QNC11" s="246"/>
      <c r="QND11" s="246"/>
      <c r="QNE11" s="246"/>
      <c r="QNF11" s="246"/>
      <c r="QNG11" s="246"/>
      <c r="QNH11" s="246"/>
      <c r="QNI11" s="246"/>
      <c r="QNJ11" s="246"/>
      <c r="QNK11" s="246"/>
      <c r="QNL11" s="246"/>
      <c r="QNM11" s="246"/>
      <c r="QNN11" s="246"/>
      <c r="QNO11" s="246"/>
      <c r="QNP11" s="246"/>
      <c r="QNQ11" s="246"/>
      <c r="QNR11" s="246"/>
      <c r="QNS11" s="246"/>
      <c r="QNT11" s="246"/>
      <c r="QNU11" s="246"/>
      <c r="QNV11" s="246"/>
      <c r="QNW11" s="246"/>
      <c r="QNX11" s="246"/>
      <c r="QNY11" s="246"/>
      <c r="QNZ11" s="246"/>
      <c r="QOA11" s="246"/>
      <c r="QOB11" s="246"/>
      <c r="QOC11" s="246"/>
      <c r="QOD11" s="246"/>
      <c r="QOE11" s="246"/>
      <c r="QOF11" s="246"/>
      <c r="QOG11" s="246"/>
      <c r="QOH11" s="246"/>
      <c r="QOI11" s="246"/>
      <c r="QOJ11" s="246"/>
      <c r="QOK11" s="246"/>
      <c r="QOL11" s="246"/>
      <c r="QOM11" s="246"/>
      <c r="QON11" s="246"/>
      <c r="QOO11" s="246"/>
      <c r="QOP11" s="246"/>
      <c r="QOQ11" s="246"/>
      <c r="QOR11" s="246"/>
      <c r="QOS11" s="246"/>
      <c r="QOT11" s="246"/>
      <c r="QOU11" s="246"/>
      <c r="QOV11" s="246"/>
      <c r="QOW11" s="246"/>
      <c r="QOX11" s="246"/>
      <c r="QOY11" s="246"/>
      <c r="QOZ11" s="246"/>
      <c r="QPA11" s="246"/>
      <c r="QPB11" s="246"/>
      <c r="QPC11" s="246"/>
      <c r="QPD11" s="246"/>
      <c r="QPE11" s="246"/>
      <c r="QPF11" s="246"/>
      <c r="QPG11" s="246"/>
      <c r="QPH11" s="246"/>
      <c r="QPI11" s="246"/>
      <c r="QPJ11" s="246"/>
      <c r="QPK11" s="246"/>
      <c r="QPL11" s="246"/>
      <c r="QPM11" s="246"/>
      <c r="QPN11" s="246"/>
      <c r="QPO11" s="246"/>
      <c r="QPP11" s="246"/>
      <c r="QPQ11" s="246"/>
      <c r="QPR11" s="246"/>
      <c r="QPS11" s="246"/>
      <c r="QPT11" s="246"/>
      <c r="QPU11" s="246"/>
      <c r="QPV11" s="246"/>
      <c r="QPW11" s="246"/>
      <c r="QPX11" s="246"/>
      <c r="QPY11" s="246"/>
      <c r="QPZ11" s="246"/>
      <c r="QQA11" s="246"/>
      <c r="QQB11" s="246"/>
      <c r="QQC11" s="246"/>
      <c r="QQD11" s="246"/>
      <c r="QQE11" s="246"/>
      <c r="QQF11" s="246"/>
      <c r="QQG11" s="246"/>
      <c r="QQH11" s="246"/>
      <c r="QQI11" s="246"/>
      <c r="QQJ11" s="246"/>
      <c r="QQK11" s="246"/>
      <c r="QQL11" s="246"/>
      <c r="QQM11" s="246"/>
      <c r="QQN11" s="246"/>
      <c r="QQO11" s="246"/>
      <c r="QQP11" s="246"/>
      <c r="QQQ11" s="246"/>
      <c r="QQR11" s="246"/>
      <c r="QQS11" s="246"/>
      <c r="QQT11" s="246"/>
      <c r="QQU11" s="246"/>
      <c r="QQV11" s="246"/>
      <c r="QQW11" s="246"/>
      <c r="QQX11" s="246"/>
      <c r="QQY11" s="246"/>
      <c r="QQZ11" s="246"/>
      <c r="QRA11" s="246"/>
      <c r="QRB11" s="246"/>
      <c r="QRC11" s="246"/>
      <c r="QRD11" s="246"/>
      <c r="QRE11" s="246"/>
      <c r="QRF11" s="246"/>
      <c r="QRG11" s="246"/>
      <c r="QRH11" s="246"/>
      <c r="QRI11" s="246"/>
      <c r="QRJ11" s="246"/>
      <c r="QRK11" s="246"/>
      <c r="QRL11" s="246"/>
      <c r="QRM11" s="246"/>
      <c r="QRN11" s="246"/>
      <c r="QRO11" s="246"/>
      <c r="QRP11" s="246"/>
      <c r="QRQ11" s="246"/>
      <c r="QRR11" s="246"/>
      <c r="QRS11" s="246"/>
      <c r="QRT11" s="246"/>
      <c r="QRU11" s="246"/>
      <c r="QRV11" s="246"/>
      <c r="QRW11" s="246"/>
      <c r="QRX11" s="246"/>
      <c r="QRY11" s="246"/>
      <c r="QRZ11" s="246"/>
      <c r="QSA11" s="246"/>
      <c r="QSB11" s="246"/>
      <c r="QSC11" s="246"/>
      <c r="QSD11" s="246"/>
      <c r="QSE11" s="246"/>
      <c r="QSF11" s="246"/>
      <c r="QSG11" s="246"/>
      <c r="QSH11" s="246"/>
      <c r="QSI11" s="246"/>
      <c r="QSJ11" s="246"/>
      <c r="QSK11" s="246"/>
      <c r="QSL11" s="246"/>
      <c r="QSM11" s="246"/>
      <c r="QSN11" s="246"/>
      <c r="QSO11" s="246"/>
      <c r="QSP11" s="246"/>
      <c r="QSQ11" s="246"/>
      <c r="QSR11" s="246"/>
      <c r="QSS11" s="246"/>
      <c r="QST11" s="246"/>
      <c r="QSU11" s="246"/>
      <c r="QSV11" s="246"/>
      <c r="QSW11" s="246"/>
      <c r="QSX11" s="246"/>
      <c r="QSY11" s="246"/>
      <c r="QSZ11" s="246"/>
      <c r="QTA11" s="246"/>
      <c r="QTB11" s="246"/>
      <c r="QTC11" s="246"/>
      <c r="QTD11" s="246"/>
      <c r="QTE11" s="246"/>
      <c r="QTF11" s="246"/>
      <c r="QTG11" s="246"/>
      <c r="QTH11" s="246"/>
      <c r="QTI11" s="246"/>
      <c r="QTJ11" s="246"/>
      <c r="QTK11" s="246"/>
      <c r="QTL11" s="246"/>
      <c r="QTM11" s="246"/>
      <c r="QTN11" s="246"/>
      <c r="QTO11" s="246"/>
      <c r="QTP11" s="246"/>
      <c r="QTQ11" s="246"/>
      <c r="QTR11" s="246"/>
      <c r="QTS11" s="246"/>
      <c r="QTT11" s="246"/>
      <c r="QTU11" s="246"/>
      <c r="QTV11" s="246"/>
      <c r="QTW11" s="246"/>
      <c r="QTX11" s="246"/>
      <c r="QTY11" s="246"/>
      <c r="QTZ11" s="246"/>
      <c r="QUA11" s="246"/>
      <c r="QUB11" s="246"/>
      <c r="QUC11" s="246"/>
      <c r="QUD11" s="246"/>
      <c r="QUE11" s="246"/>
      <c r="QUF11" s="246"/>
      <c r="QUG11" s="246"/>
      <c r="QUH11" s="246"/>
      <c r="QUI11" s="246"/>
      <c r="QUJ11" s="246"/>
      <c r="QUK11" s="246"/>
      <c r="QUL11" s="246"/>
      <c r="QUM11" s="246"/>
      <c r="QUN11" s="246"/>
      <c r="QUO11" s="246"/>
      <c r="QUP11" s="246"/>
      <c r="QUQ11" s="246"/>
      <c r="QUR11" s="246"/>
      <c r="QUS11" s="246"/>
      <c r="QUT11" s="246"/>
      <c r="QUU11" s="246"/>
      <c r="QUV11" s="246"/>
      <c r="QUW11" s="246"/>
      <c r="QUX11" s="246"/>
      <c r="QUY11" s="246"/>
      <c r="QUZ11" s="246"/>
      <c r="QVA11" s="246"/>
      <c r="QVB11" s="246"/>
      <c r="QVC11" s="246"/>
      <c r="QVD11" s="246"/>
      <c r="QVE11" s="246"/>
      <c r="QVF11" s="246"/>
      <c r="QVG11" s="246"/>
      <c r="QVH11" s="246"/>
      <c r="QVI11" s="246"/>
      <c r="QVJ11" s="246"/>
      <c r="QVK11" s="246"/>
      <c r="QVL11" s="246"/>
      <c r="QVM11" s="246"/>
      <c r="QVN11" s="246"/>
      <c r="QVO11" s="246"/>
      <c r="QVP11" s="246"/>
      <c r="QVQ11" s="246"/>
      <c r="QVR11" s="246"/>
      <c r="QVS11" s="246"/>
      <c r="QVT11" s="246"/>
      <c r="QVU11" s="246"/>
      <c r="QVV11" s="246"/>
      <c r="QVW11" s="246"/>
      <c r="QVX11" s="246"/>
      <c r="QVY11" s="246"/>
      <c r="QVZ11" s="246"/>
      <c r="QWA11" s="246"/>
      <c r="QWB11" s="246"/>
      <c r="QWC11" s="246"/>
      <c r="QWD11" s="246"/>
      <c r="QWE11" s="246"/>
      <c r="QWF11" s="246"/>
      <c r="QWG11" s="246"/>
      <c r="QWH11" s="246"/>
      <c r="QWI11" s="246"/>
      <c r="QWJ11" s="246"/>
      <c r="QWK11" s="246"/>
      <c r="QWL11" s="246"/>
      <c r="QWM11" s="246"/>
      <c r="QWN11" s="246"/>
      <c r="QWO11" s="246"/>
      <c r="QWP11" s="246"/>
      <c r="QWQ11" s="246"/>
      <c r="QWR11" s="246"/>
      <c r="QWS11" s="246"/>
      <c r="QWT11" s="246"/>
      <c r="QWU11" s="246"/>
      <c r="QWV11" s="246"/>
      <c r="QWW11" s="246"/>
      <c r="QWX11" s="246"/>
      <c r="QWY11" s="246"/>
      <c r="QWZ11" s="246"/>
      <c r="QXA11" s="246"/>
      <c r="QXB11" s="246"/>
      <c r="QXC11" s="246"/>
      <c r="QXD11" s="246"/>
      <c r="QXE11" s="246"/>
      <c r="QXF11" s="246"/>
      <c r="QXG11" s="246"/>
      <c r="QXH11" s="246"/>
      <c r="QXI11" s="246"/>
      <c r="QXJ11" s="246"/>
      <c r="QXK11" s="246"/>
      <c r="QXL11" s="246"/>
      <c r="QXM11" s="246"/>
      <c r="QXN11" s="246"/>
      <c r="QXO11" s="246"/>
      <c r="QXP11" s="246"/>
      <c r="QXQ11" s="246"/>
      <c r="QXR11" s="246"/>
      <c r="QXS11" s="246"/>
      <c r="QXT11" s="246"/>
      <c r="QXU11" s="246"/>
      <c r="QXV11" s="246"/>
      <c r="QXW11" s="246"/>
      <c r="QXX11" s="246"/>
      <c r="QXY11" s="246"/>
      <c r="QXZ11" s="246"/>
      <c r="QYA11" s="246"/>
      <c r="QYB11" s="246"/>
      <c r="QYC11" s="246"/>
      <c r="QYD11" s="246"/>
      <c r="QYE11" s="246"/>
      <c r="QYF11" s="246"/>
      <c r="QYG11" s="246"/>
      <c r="QYH11" s="246"/>
      <c r="QYI11" s="246"/>
      <c r="QYJ11" s="246"/>
      <c r="QYK11" s="246"/>
      <c r="QYL11" s="246"/>
      <c r="QYM11" s="246"/>
      <c r="QYN11" s="246"/>
      <c r="QYO11" s="246"/>
      <c r="QYP11" s="246"/>
      <c r="QYQ11" s="246"/>
      <c r="QYR11" s="246"/>
      <c r="QYS11" s="246"/>
      <c r="QYT11" s="246"/>
      <c r="QYU11" s="246"/>
      <c r="QYV11" s="246"/>
      <c r="QYW11" s="246"/>
      <c r="QYX11" s="246"/>
      <c r="QYY11" s="246"/>
      <c r="QYZ11" s="246"/>
      <c r="QZA11" s="246"/>
      <c r="QZB11" s="246"/>
      <c r="QZC11" s="246"/>
      <c r="QZD11" s="246"/>
      <c r="QZE11" s="246"/>
      <c r="QZF11" s="246"/>
      <c r="QZG11" s="246"/>
      <c r="QZH11" s="246"/>
      <c r="QZI11" s="246"/>
      <c r="QZJ11" s="246"/>
      <c r="QZK11" s="246"/>
      <c r="QZL11" s="246"/>
      <c r="QZM11" s="246"/>
      <c r="QZN11" s="246"/>
      <c r="QZO11" s="246"/>
      <c r="QZP11" s="246"/>
      <c r="QZQ11" s="246"/>
      <c r="QZR11" s="246"/>
      <c r="QZS11" s="246"/>
      <c r="QZT11" s="246"/>
      <c r="QZU11" s="246"/>
      <c r="QZV11" s="246"/>
      <c r="QZW11" s="246"/>
      <c r="QZX11" s="246"/>
      <c r="QZY11" s="246"/>
      <c r="QZZ11" s="246"/>
      <c r="RAA11" s="246"/>
      <c r="RAB11" s="246"/>
      <c r="RAC11" s="246"/>
      <c r="RAD11" s="246"/>
      <c r="RAE11" s="246"/>
      <c r="RAF11" s="246"/>
      <c r="RAG11" s="246"/>
      <c r="RAH11" s="246"/>
      <c r="RAI11" s="246"/>
      <c r="RAJ11" s="246"/>
      <c r="RAK11" s="246"/>
      <c r="RAL11" s="246"/>
      <c r="RAM11" s="246"/>
      <c r="RAN11" s="246"/>
      <c r="RAO11" s="246"/>
      <c r="RAP11" s="246"/>
      <c r="RAQ11" s="246"/>
      <c r="RAR11" s="246"/>
      <c r="RAS11" s="246"/>
      <c r="RAT11" s="246"/>
      <c r="RAU11" s="246"/>
      <c r="RAV11" s="246"/>
      <c r="RAW11" s="246"/>
      <c r="RAX11" s="246"/>
      <c r="RAY11" s="246"/>
      <c r="RAZ11" s="246"/>
      <c r="RBA11" s="246"/>
      <c r="RBB11" s="246"/>
      <c r="RBC11" s="246"/>
      <c r="RBD11" s="246"/>
      <c r="RBE11" s="246"/>
      <c r="RBF11" s="246"/>
      <c r="RBG11" s="246"/>
      <c r="RBH11" s="246"/>
      <c r="RBI11" s="246"/>
      <c r="RBJ11" s="246"/>
      <c r="RBK11" s="246"/>
      <c r="RBL11" s="246"/>
      <c r="RBM11" s="246"/>
      <c r="RBN11" s="246"/>
      <c r="RBO11" s="246"/>
      <c r="RBP11" s="246"/>
      <c r="RBQ11" s="246"/>
      <c r="RBR11" s="246"/>
      <c r="RBS11" s="246"/>
      <c r="RBT11" s="246"/>
      <c r="RBU11" s="246"/>
      <c r="RBV11" s="246"/>
      <c r="RBW11" s="246"/>
      <c r="RBX11" s="246"/>
      <c r="RBY11" s="246"/>
      <c r="RBZ11" s="246"/>
      <c r="RCA11" s="246"/>
      <c r="RCB11" s="246"/>
      <c r="RCC11" s="246"/>
      <c r="RCD11" s="246"/>
      <c r="RCE11" s="246"/>
      <c r="RCF11" s="246"/>
      <c r="RCG11" s="246"/>
      <c r="RCH11" s="246"/>
      <c r="RCI11" s="246"/>
      <c r="RCJ11" s="246"/>
      <c r="RCK11" s="246"/>
      <c r="RCL11" s="246"/>
      <c r="RCM11" s="246"/>
      <c r="RCN11" s="246"/>
      <c r="RCO11" s="246"/>
      <c r="RCP11" s="246"/>
      <c r="RCQ11" s="246"/>
      <c r="RCR11" s="246"/>
      <c r="RCS11" s="246"/>
      <c r="RCT11" s="246"/>
      <c r="RCU11" s="246"/>
      <c r="RCV11" s="246"/>
      <c r="RCW11" s="246"/>
      <c r="RCX11" s="246"/>
      <c r="RCY11" s="246"/>
      <c r="RCZ11" s="246"/>
      <c r="RDA11" s="246"/>
      <c r="RDB11" s="246"/>
      <c r="RDC11" s="246"/>
      <c r="RDD11" s="246"/>
      <c r="RDE11" s="246"/>
      <c r="RDF11" s="246"/>
      <c r="RDG11" s="246"/>
      <c r="RDH11" s="246"/>
      <c r="RDI11" s="246"/>
      <c r="RDJ11" s="246"/>
      <c r="RDK11" s="246"/>
      <c r="RDL11" s="246"/>
      <c r="RDM11" s="246"/>
      <c r="RDN11" s="246"/>
      <c r="RDO11" s="246"/>
      <c r="RDP11" s="246"/>
      <c r="RDQ11" s="246"/>
      <c r="RDR11" s="246"/>
      <c r="RDS11" s="246"/>
      <c r="RDT11" s="246"/>
      <c r="RDU11" s="246"/>
      <c r="RDV11" s="246"/>
      <c r="RDW11" s="246"/>
      <c r="RDX11" s="246"/>
      <c r="RDY11" s="246"/>
      <c r="RDZ11" s="246"/>
      <c r="REA11" s="246"/>
      <c r="REB11" s="246"/>
      <c r="REC11" s="246"/>
      <c r="RED11" s="246"/>
      <c r="REE11" s="246"/>
      <c r="REF11" s="246"/>
      <c r="REG11" s="246"/>
      <c r="REH11" s="246"/>
      <c r="REI11" s="246"/>
      <c r="REJ11" s="246"/>
      <c r="REK11" s="246"/>
      <c r="REL11" s="246"/>
      <c r="REM11" s="246"/>
      <c r="REN11" s="246"/>
      <c r="REO11" s="246"/>
      <c r="REP11" s="246"/>
      <c r="REQ11" s="246"/>
      <c r="RER11" s="246"/>
      <c r="RES11" s="246"/>
      <c r="RET11" s="246"/>
      <c r="REU11" s="246"/>
      <c r="REV11" s="246"/>
      <c r="REW11" s="246"/>
      <c r="REX11" s="246"/>
      <c r="REY11" s="246"/>
      <c r="REZ11" s="246"/>
      <c r="RFA11" s="246"/>
      <c r="RFB11" s="246"/>
      <c r="RFC11" s="246"/>
      <c r="RFD11" s="246"/>
      <c r="RFE11" s="246"/>
      <c r="RFF11" s="246"/>
      <c r="RFG11" s="246"/>
      <c r="RFH11" s="246"/>
      <c r="RFI11" s="246"/>
      <c r="RFJ11" s="246"/>
      <c r="RFK11" s="246"/>
      <c r="RFL11" s="246"/>
      <c r="RFM11" s="246"/>
      <c r="RFN11" s="246"/>
      <c r="RFO11" s="246"/>
      <c r="RFP11" s="246"/>
      <c r="RFQ11" s="246"/>
      <c r="RFR11" s="246"/>
      <c r="RFS11" s="246"/>
      <c r="RFT11" s="246"/>
      <c r="RFU11" s="246"/>
      <c r="RFV11" s="246"/>
      <c r="RFW11" s="246"/>
      <c r="RFX11" s="246"/>
      <c r="RFY11" s="246"/>
      <c r="RFZ11" s="246"/>
      <c r="RGA11" s="246"/>
      <c r="RGB11" s="246"/>
      <c r="RGC11" s="246"/>
      <c r="RGD11" s="246"/>
      <c r="RGE11" s="246"/>
      <c r="RGF11" s="246"/>
      <c r="RGG11" s="246"/>
      <c r="RGH11" s="246"/>
      <c r="RGI11" s="246"/>
      <c r="RGJ11" s="246"/>
      <c r="RGK11" s="246"/>
      <c r="RGL11" s="246"/>
      <c r="RGM11" s="246"/>
      <c r="RGN11" s="246"/>
      <c r="RGO11" s="246"/>
      <c r="RGP11" s="246"/>
      <c r="RGQ11" s="246"/>
      <c r="RGR11" s="246"/>
      <c r="RGS11" s="246"/>
      <c r="RGT11" s="246"/>
      <c r="RGU11" s="246"/>
      <c r="RGV11" s="246"/>
      <c r="RGW11" s="246"/>
      <c r="RGX11" s="246"/>
      <c r="RGY11" s="246"/>
      <c r="RGZ11" s="246"/>
      <c r="RHA11" s="246"/>
      <c r="RHB11" s="246"/>
      <c r="RHC11" s="246"/>
      <c r="RHD11" s="246"/>
      <c r="RHE11" s="246"/>
      <c r="RHF11" s="246"/>
      <c r="RHG11" s="246"/>
      <c r="RHH11" s="246"/>
      <c r="RHI11" s="246"/>
      <c r="RHJ11" s="246"/>
      <c r="RHK11" s="246"/>
      <c r="RHL11" s="246"/>
      <c r="RHM11" s="246"/>
      <c r="RHN11" s="246"/>
      <c r="RHO11" s="246"/>
      <c r="RHP11" s="246"/>
      <c r="RHQ11" s="246"/>
      <c r="RHR11" s="246"/>
      <c r="RHS11" s="246"/>
      <c r="RHT11" s="246"/>
      <c r="RHU11" s="246"/>
      <c r="RHV11" s="246"/>
      <c r="RHW11" s="246"/>
      <c r="RHX11" s="246"/>
      <c r="RHY11" s="246"/>
      <c r="RHZ11" s="246"/>
      <c r="RIA11" s="246"/>
      <c r="RIB11" s="246"/>
      <c r="RIC11" s="246"/>
      <c r="RID11" s="246"/>
      <c r="RIE11" s="246"/>
      <c r="RIF11" s="246"/>
      <c r="RIG11" s="246"/>
      <c r="RIH11" s="246"/>
      <c r="RII11" s="246"/>
      <c r="RIJ11" s="246"/>
      <c r="RIK11" s="246"/>
      <c r="RIL11" s="246"/>
      <c r="RIM11" s="246"/>
      <c r="RIN11" s="246"/>
      <c r="RIO11" s="246"/>
      <c r="RIP11" s="246"/>
      <c r="RIQ11" s="246"/>
      <c r="RIR11" s="246"/>
      <c r="RIS11" s="246"/>
      <c r="RIT11" s="246"/>
      <c r="RIU11" s="246"/>
      <c r="RIV11" s="246"/>
      <c r="RIW11" s="246"/>
      <c r="RIX11" s="246"/>
      <c r="RIY11" s="246"/>
      <c r="RIZ11" s="246"/>
      <c r="RJA11" s="246"/>
      <c r="RJB11" s="246"/>
      <c r="RJC11" s="246"/>
      <c r="RJD11" s="246"/>
      <c r="RJE11" s="246"/>
      <c r="RJF11" s="246"/>
      <c r="RJG11" s="246"/>
      <c r="RJH11" s="246"/>
      <c r="RJI11" s="246"/>
      <c r="RJJ11" s="246"/>
      <c r="RJK11" s="246"/>
      <c r="RJL11" s="246"/>
      <c r="RJM11" s="246"/>
      <c r="RJN11" s="246"/>
      <c r="RJO11" s="246"/>
      <c r="RJP11" s="246"/>
      <c r="RJQ11" s="246"/>
      <c r="RJR11" s="246"/>
      <c r="RJS11" s="246"/>
      <c r="RJT11" s="246"/>
      <c r="RJU11" s="246"/>
      <c r="RJV11" s="246"/>
      <c r="RJW11" s="246"/>
      <c r="RJX11" s="246"/>
      <c r="RJY11" s="246"/>
      <c r="RJZ11" s="246"/>
      <c r="RKA11" s="246"/>
      <c r="RKB11" s="246"/>
      <c r="RKC11" s="246"/>
      <c r="RKD11" s="246"/>
      <c r="RKE11" s="246"/>
      <c r="RKF11" s="246"/>
      <c r="RKG11" s="246"/>
      <c r="RKH11" s="246"/>
      <c r="RKI11" s="246"/>
      <c r="RKJ11" s="246"/>
      <c r="RKK11" s="246"/>
      <c r="RKL11" s="246"/>
      <c r="RKM11" s="246"/>
      <c r="RKN11" s="246"/>
      <c r="RKO11" s="246"/>
      <c r="RKP11" s="246"/>
      <c r="RKQ11" s="246"/>
      <c r="RKR11" s="246"/>
      <c r="RKS11" s="246"/>
      <c r="RKT11" s="246"/>
      <c r="RKU11" s="246"/>
      <c r="RKV11" s="246"/>
      <c r="RKW11" s="246"/>
      <c r="RKX11" s="246"/>
      <c r="RKY11" s="246"/>
      <c r="RKZ11" s="246"/>
      <c r="RLA11" s="246"/>
      <c r="RLB11" s="246"/>
      <c r="RLC11" s="246"/>
      <c r="RLD11" s="246"/>
      <c r="RLE11" s="246"/>
      <c r="RLF11" s="246"/>
      <c r="RLG11" s="246"/>
      <c r="RLH11" s="246"/>
      <c r="RLI11" s="246"/>
      <c r="RLJ11" s="246"/>
      <c r="RLK11" s="246"/>
      <c r="RLL11" s="246"/>
      <c r="RLM11" s="246"/>
      <c r="RLN11" s="246"/>
      <c r="RLO11" s="246"/>
      <c r="RLP11" s="246"/>
      <c r="RLQ11" s="246"/>
      <c r="RLR11" s="246"/>
      <c r="RLS11" s="246"/>
      <c r="RLT11" s="246"/>
      <c r="RLU11" s="246"/>
      <c r="RLV11" s="246"/>
      <c r="RLW11" s="246"/>
      <c r="RLX11" s="246"/>
      <c r="RLY11" s="246"/>
      <c r="RLZ11" s="246"/>
      <c r="RMA11" s="246"/>
      <c r="RMB11" s="246"/>
      <c r="RMC11" s="246"/>
      <c r="RMD11" s="246"/>
      <c r="RME11" s="246"/>
      <c r="RMF11" s="246"/>
      <c r="RMG11" s="246"/>
      <c r="RMH11" s="246"/>
      <c r="RMI11" s="246"/>
      <c r="RMJ11" s="246"/>
      <c r="RMK11" s="246"/>
      <c r="RML11" s="246"/>
      <c r="RMM11" s="246"/>
      <c r="RMN11" s="246"/>
      <c r="RMO11" s="246"/>
      <c r="RMP11" s="246"/>
      <c r="RMQ11" s="246"/>
      <c r="RMR11" s="246"/>
      <c r="RMS11" s="246"/>
      <c r="RMT11" s="246"/>
      <c r="RMU11" s="246"/>
      <c r="RMV11" s="246"/>
      <c r="RMW11" s="246"/>
      <c r="RMX11" s="246"/>
      <c r="RMY11" s="246"/>
      <c r="RMZ11" s="246"/>
      <c r="RNA11" s="246"/>
      <c r="RNB11" s="246"/>
      <c r="RNC11" s="246"/>
      <c r="RND11" s="246"/>
      <c r="RNE11" s="246"/>
      <c r="RNF11" s="246"/>
      <c r="RNG11" s="246"/>
      <c r="RNH11" s="246"/>
      <c r="RNI11" s="246"/>
      <c r="RNJ11" s="246"/>
      <c r="RNK11" s="246"/>
      <c r="RNL11" s="246"/>
      <c r="RNM11" s="246"/>
      <c r="RNN11" s="246"/>
      <c r="RNO11" s="246"/>
      <c r="RNP11" s="246"/>
      <c r="RNQ11" s="246"/>
      <c r="RNR11" s="246"/>
      <c r="RNS11" s="246"/>
      <c r="RNT11" s="246"/>
      <c r="RNU11" s="246"/>
      <c r="RNV11" s="246"/>
      <c r="RNW11" s="246"/>
      <c r="RNX11" s="246"/>
      <c r="RNY11" s="246"/>
      <c r="RNZ11" s="246"/>
      <c r="ROA11" s="246"/>
      <c r="ROB11" s="246"/>
      <c r="ROC11" s="246"/>
      <c r="ROD11" s="246"/>
      <c r="ROE11" s="246"/>
      <c r="ROF11" s="246"/>
      <c r="ROG11" s="246"/>
      <c r="ROH11" s="246"/>
      <c r="ROI11" s="246"/>
      <c r="ROJ11" s="246"/>
      <c r="ROK11" s="246"/>
      <c r="ROL11" s="246"/>
      <c r="ROM11" s="246"/>
      <c r="RON11" s="246"/>
      <c r="ROO11" s="246"/>
      <c r="ROP11" s="246"/>
      <c r="ROQ11" s="246"/>
      <c r="ROR11" s="246"/>
      <c r="ROS11" s="246"/>
      <c r="ROT11" s="246"/>
      <c r="ROU11" s="246"/>
      <c r="ROV11" s="246"/>
      <c r="ROW11" s="246"/>
      <c r="ROX11" s="246"/>
      <c r="ROY11" s="246"/>
      <c r="ROZ11" s="246"/>
      <c r="RPA11" s="246"/>
      <c r="RPB11" s="246"/>
      <c r="RPC11" s="246"/>
      <c r="RPD11" s="246"/>
      <c r="RPE11" s="246"/>
      <c r="RPF11" s="246"/>
      <c r="RPG11" s="246"/>
      <c r="RPH11" s="246"/>
      <c r="RPI11" s="246"/>
      <c r="RPJ11" s="246"/>
      <c r="RPK11" s="246"/>
      <c r="RPL11" s="246"/>
      <c r="RPM11" s="246"/>
      <c r="RPN11" s="246"/>
      <c r="RPO11" s="246"/>
      <c r="RPP11" s="246"/>
      <c r="RPQ11" s="246"/>
      <c r="RPR11" s="246"/>
      <c r="RPS11" s="246"/>
      <c r="RPT11" s="246"/>
      <c r="RPU11" s="246"/>
      <c r="RPV11" s="246"/>
      <c r="RPW11" s="246"/>
      <c r="RPX11" s="246"/>
      <c r="RPY11" s="246"/>
      <c r="RPZ11" s="246"/>
      <c r="RQA11" s="246"/>
      <c r="RQB11" s="246"/>
      <c r="RQC11" s="246"/>
      <c r="RQD11" s="246"/>
      <c r="RQE11" s="246"/>
      <c r="RQF11" s="246"/>
      <c r="RQG11" s="246"/>
      <c r="RQH11" s="246"/>
      <c r="RQI11" s="246"/>
      <c r="RQJ11" s="246"/>
      <c r="RQK11" s="246"/>
      <c r="RQL11" s="246"/>
      <c r="RQM11" s="246"/>
      <c r="RQN11" s="246"/>
      <c r="RQO11" s="246"/>
      <c r="RQP11" s="246"/>
      <c r="RQQ11" s="246"/>
      <c r="RQR11" s="246"/>
      <c r="RQS11" s="246"/>
      <c r="RQT11" s="246"/>
      <c r="RQU11" s="246"/>
      <c r="RQV11" s="246"/>
      <c r="RQW11" s="246"/>
      <c r="RQX11" s="246"/>
      <c r="RQY11" s="246"/>
      <c r="RQZ11" s="246"/>
      <c r="RRA11" s="246"/>
      <c r="RRB11" s="246"/>
      <c r="RRC11" s="246"/>
      <c r="RRD11" s="246"/>
      <c r="RRE11" s="246"/>
      <c r="RRF11" s="246"/>
      <c r="RRG11" s="246"/>
      <c r="RRH11" s="246"/>
      <c r="RRI11" s="246"/>
      <c r="RRJ11" s="246"/>
      <c r="RRK11" s="246"/>
      <c r="RRL11" s="246"/>
      <c r="RRM11" s="246"/>
      <c r="RRN11" s="246"/>
      <c r="RRO11" s="246"/>
      <c r="RRP11" s="246"/>
      <c r="RRQ11" s="246"/>
      <c r="RRR11" s="246"/>
      <c r="RRS11" s="246"/>
      <c r="RRT11" s="246"/>
      <c r="RRU11" s="246"/>
      <c r="RRV11" s="246"/>
      <c r="RRW11" s="246"/>
      <c r="RRX11" s="246"/>
      <c r="RRY11" s="246"/>
      <c r="RRZ11" s="246"/>
      <c r="RSA11" s="246"/>
      <c r="RSB11" s="246"/>
      <c r="RSC11" s="246"/>
      <c r="RSD11" s="246"/>
      <c r="RSE11" s="246"/>
      <c r="RSF11" s="246"/>
      <c r="RSG11" s="246"/>
      <c r="RSH11" s="246"/>
      <c r="RSI11" s="246"/>
      <c r="RSJ11" s="246"/>
      <c r="RSK11" s="246"/>
      <c r="RSL11" s="246"/>
      <c r="RSM11" s="246"/>
      <c r="RSN11" s="246"/>
      <c r="RSO11" s="246"/>
      <c r="RSP11" s="246"/>
      <c r="RSQ11" s="246"/>
      <c r="RSR11" s="246"/>
      <c r="RSS11" s="246"/>
      <c r="RST11" s="246"/>
      <c r="RSU11" s="246"/>
      <c r="RSV11" s="246"/>
      <c r="RSW11" s="246"/>
      <c r="RSX11" s="246"/>
      <c r="RSY11" s="246"/>
      <c r="RSZ11" s="246"/>
      <c r="RTA11" s="246"/>
      <c r="RTB11" s="246"/>
      <c r="RTC11" s="246"/>
      <c r="RTD11" s="246"/>
      <c r="RTE11" s="246"/>
      <c r="RTF11" s="246"/>
      <c r="RTG11" s="246"/>
      <c r="RTH11" s="246"/>
      <c r="RTI11" s="246"/>
      <c r="RTJ11" s="246"/>
      <c r="RTK11" s="246"/>
      <c r="RTL11" s="246"/>
      <c r="RTM11" s="246"/>
      <c r="RTN11" s="246"/>
      <c r="RTO11" s="246"/>
      <c r="RTP11" s="246"/>
      <c r="RTQ11" s="246"/>
      <c r="RTR11" s="246"/>
      <c r="RTS11" s="246"/>
      <c r="RTT11" s="246"/>
      <c r="RTU11" s="246"/>
      <c r="RTV11" s="246"/>
      <c r="RTW11" s="246"/>
      <c r="RTX11" s="246"/>
      <c r="RTY11" s="246"/>
      <c r="RTZ11" s="246"/>
      <c r="RUA11" s="246"/>
      <c r="RUB11" s="246"/>
      <c r="RUC11" s="246"/>
      <c r="RUD11" s="246"/>
      <c r="RUE11" s="246"/>
      <c r="RUF11" s="246"/>
      <c r="RUG11" s="246"/>
      <c r="RUH11" s="246"/>
      <c r="RUI11" s="246"/>
      <c r="RUJ11" s="246"/>
      <c r="RUK11" s="246"/>
      <c r="RUL11" s="246"/>
      <c r="RUM11" s="246"/>
      <c r="RUN11" s="246"/>
      <c r="RUO11" s="246"/>
      <c r="RUP11" s="246"/>
      <c r="RUQ11" s="246"/>
      <c r="RUR11" s="246"/>
      <c r="RUS11" s="246"/>
      <c r="RUT11" s="246"/>
      <c r="RUU11" s="246"/>
      <c r="RUV11" s="246"/>
      <c r="RUW11" s="246"/>
      <c r="RUX11" s="246"/>
      <c r="RUY11" s="246"/>
      <c r="RUZ11" s="246"/>
      <c r="RVA11" s="246"/>
      <c r="RVB11" s="246"/>
      <c r="RVC11" s="246"/>
      <c r="RVD11" s="246"/>
      <c r="RVE11" s="246"/>
      <c r="RVF11" s="246"/>
      <c r="RVG11" s="246"/>
      <c r="RVH11" s="246"/>
      <c r="RVI11" s="246"/>
      <c r="RVJ11" s="246"/>
      <c r="RVK11" s="246"/>
      <c r="RVL11" s="246"/>
      <c r="RVM11" s="246"/>
      <c r="RVN11" s="246"/>
      <c r="RVO11" s="246"/>
      <c r="RVP11" s="246"/>
      <c r="RVQ11" s="246"/>
      <c r="RVR11" s="246"/>
      <c r="RVS11" s="246"/>
      <c r="RVT11" s="246"/>
      <c r="RVU11" s="246"/>
      <c r="RVV11" s="246"/>
      <c r="RVW11" s="246"/>
      <c r="RVX11" s="246"/>
      <c r="RVY11" s="246"/>
      <c r="RVZ11" s="246"/>
      <c r="RWA11" s="246"/>
      <c r="RWB11" s="246"/>
      <c r="RWC11" s="246"/>
      <c r="RWD11" s="246"/>
      <c r="RWE11" s="246"/>
      <c r="RWF11" s="246"/>
      <c r="RWG11" s="246"/>
      <c r="RWH11" s="246"/>
      <c r="RWI11" s="246"/>
      <c r="RWJ11" s="246"/>
      <c r="RWK11" s="246"/>
      <c r="RWL11" s="246"/>
      <c r="RWM11" s="246"/>
      <c r="RWN11" s="246"/>
      <c r="RWO11" s="246"/>
      <c r="RWP11" s="246"/>
      <c r="RWQ11" s="246"/>
      <c r="RWR11" s="246"/>
      <c r="RWS11" s="246"/>
      <c r="RWT11" s="246"/>
      <c r="RWU11" s="246"/>
      <c r="RWV11" s="246"/>
      <c r="RWW11" s="246"/>
      <c r="RWX11" s="246"/>
      <c r="RWY11" s="246"/>
      <c r="RWZ11" s="246"/>
      <c r="RXA11" s="246"/>
      <c r="RXB11" s="246"/>
      <c r="RXC11" s="246"/>
      <c r="RXD11" s="246"/>
      <c r="RXE11" s="246"/>
      <c r="RXF11" s="246"/>
      <c r="RXG11" s="246"/>
      <c r="RXH11" s="246"/>
      <c r="RXI11" s="246"/>
      <c r="RXJ11" s="246"/>
      <c r="RXK11" s="246"/>
      <c r="RXL11" s="246"/>
      <c r="RXM11" s="246"/>
      <c r="RXN11" s="246"/>
      <c r="RXO11" s="246"/>
      <c r="RXP11" s="246"/>
      <c r="RXQ11" s="246"/>
      <c r="RXR11" s="246"/>
      <c r="RXS11" s="246"/>
      <c r="RXT11" s="246"/>
      <c r="RXU11" s="246"/>
      <c r="RXV11" s="246"/>
      <c r="RXW11" s="246"/>
      <c r="RXX11" s="246"/>
      <c r="RXY11" s="246"/>
      <c r="RXZ11" s="246"/>
      <c r="RYA11" s="246"/>
      <c r="RYB11" s="246"/>
      <c r="RYC11" s="246"/>
      <c r="RYD11" s="246"/>
      <c r="RYE11" s="246"/>
      <c r="RYF11" s="246"/>
      <c r="RYG11" s="246"/>
      <c r="RYH11" s="246"/>
      <c r="RYI11" s="246"/>
      <c r="RYJ11" s="246"/>
      <c r="RYK11" s="246"/>
      <c r="RYL11" s="246"/>
      <c r="RYM11" s="246"/>
      <c r="RYN11" s="246"/>
      <c r="RYO11" s="246"/>
      <c r="RYP11" s="246"/>
      <c r="RYQ11" s="246"/>
      <c r="RYR11" s="246"/>
      <c r="RYS11" s="246"/>
      <c r="RYT11" s="246"/>
      <c r="RYU11" s="246"/>
      <c r="RYV11" s="246"/>
      <c r="RYW11" s="246"/>
      <c r="RYX11" s="246"/>
      <c r="RYY11" s="246"/>
      <c r="RYZ11" s="246"/>
      <c r="RZA11" s="246"/>
      <c r="RZB11" s="246"/>
      <c r="RZC11" s="246"/>
      <c r="RZD11" s="246"/>
      <c r="RZE11" s="246"/>
      <c r="RZF11" s="246"/>
      <c r="RZG11" s="246"/>
      <c r="RZH11" s="246"/>
      <c r="RZI11" s="246"/>
      <c r="RZJ11" s="246"/>
      <c r="RZK11" s="246"/>
      <c r="RZL11" s="246"/>
      <c r="RZM11" s="246"/>
      <c r="RZN11" s="246"/>
      <c r="RZO11" s="246"/>
      <c r="RZP11" s="246"/>
      <c r="RZQ11" s="246"/>
      <c r="RZR11" s="246"/>
      <c r="RZS11" s="246"/>
      <c r="RZT11" s="246"/>
      <c r="RZU11" s="246"/>
      <c r="RZV11" s="246"/>
      <c r="RZW11" s="246"/>
      <c r="RZX11" s="246"/>
      <c r="RZY11" s="246"/>
      <c r="RZZ11" s="246"/>
      <c r="SAA11" s="246"/>
      <c r="SAB11" s="246"/>
      <c r="SAC11" s="246"/>
      <c r="SAD11" s="246"/>
      <c r="SAE11" s="246"/>
      <c r="SAF11" s="246"/>
      <c r="SAG11" s="246"/>
      <c r="SAH11" s="246"/>
      <c r="SAI11" s="246"/>
      <c r="SAJ11" s="246"/>
      <c r="SAK11" s="246"/>
      <c r="SAL11" s="246"/>
      <c r="SAM11" s="246"/>
      <c r="SAN11" s="246"/>
      <c r="SAO11" s="246"/>
      <c r="SAP11" s="246"/>
      <c r="SAQ11" s="246"/>
      <c r="SAR11" s="246"/>
      <c r="SAS11" s="246"/>
      <c r="SAT11" s="246"/>
      <c r="SAU11" s="246"/>
      <c r="SAV11" s="246"/>
      <c r="SAW11" s="246"/>
      <c r="SAX11" s="246"/>
      <c r="SAY11" s="246"/>
      <c r="SAZ11" s="246"/>
      <c r="SBA11" s="246"/>
      <c r="SBB11" s="246"/>
      <c r="SBC11" s="246"/>
      <c r="SBD11" s="246"/>
      <c r="SBE11" s="246"/>
      <c r="SBF11" s="246"/>
      <c r="SBG11" s="246"/>
      <c r="SBH11" s="246"/>
      <c r="SBI11" s="246"/>
      <c r="SBJ11" s="246"/>
      <c r="SBK11" s="246"/>
      <c r="SBL11" s="246"/>
      <c r="SBM11" s="246"/>
      <c r="SBN11" s="246"/>
      <c r="SBO11" s="246"/>
      <c r="SBP11" s="246"/>
      <c r="SBQ11" s="246"/>
      <c r="SBR11" s="246"/>
      <c r="SBS11" s="246"/>
      <c r="SBT11" s="246"/>
      <c r="SBU11" s="246"/>
      <c r="SBV11" s="246"/>
      <c r="SBW11" s="246"/>
      <c r="SBX11" s="246"/>
      <c r="SBY11" s="246"/>
      <c r="SBZ11" s="246"/>
      <c r="SCA11" s="246"/>
      <c r="SCB11" s="246"/>
      <c r="SCC11" s="246"/>
      <c r="SCD11" s="246"/>
      <c r="SCE11" s="246"/>
      <c r="SCF11" s="246"/>
      <c r="SCG11" s="246"/>
      <c r="SCH11" s="246"/>
      <c r="SCI11" s="246"/>
      <c r="SCJ11" s="246"/>
      <c r="SCK11" s="246"/>
      <c r="SCL11" s="246"/>
      <c r="SCM11" s="246"/>
      <c r="SCN11" s="246"/>
      <c r="SCO11" s="246"/>
      <c r="SCP11" s="246"/>
      <c r="SCQ11" s="246"/>
      <c r="SCR11" s="246"/>
      <c r="SCS11" s="246"/>
      <c r="SCT11" s="246"/>
      <c r="SCU11" s="246"/>
      <c r="SCV11" s="246"/>
      <c r="SCW11" s="246"/>
      <c r="SCX11" s="246"/>
      <c r="SCY11" s="246"/>
      <c r="SCZ11" s="246"/>
      <c r="SDA11" s="246"/>
      <c r="SDB11" s="246"/>
      <c r="SDC11" s="246"/>
      <c r="SDD11" s="246"/>
      <c r="SDE11" s="246"/>
      <c r="SDF11" s="246"/>
      <c r="SDG11" s="246"/>
      <c r="SDH11" s="246"/>
      <c r="SDI11" s="246"/>
      <c r="SDJ11" s="246"/>
      <c r="SDK11" s="246"/>
      <c r="SDL11" s="246"/>
      <c r="SDM11" s="246"/>
      <c r="SDN11" s="246"/>
      <c r="SDO11" s="246"/>
      <c r="SDP11" s="246"/>
      <c r="SDQ11" s="246"/>
      <c r="SDR11" s="246"/>
      <c r="SDS11" s="246"/>
      <c r="SDT11" s="246"/>
      <c r="SDU11" s="246"/>
      <c r="SDV11" s="246"/>
      <c r="SDW11" s="246"/>
      <c r="SDX11" s="246"/>
      <c r="SDY11" s="246"/>
      <c r="SDZ11" s="246"/>
      <c r="SEA11" s="246"/>
      <c r="SEB11" s="246"/>
      <c r="SEC11" s="246"/>
      <c r="SED11" s="246"/>
      <c r="SEE11" s="246"/>
      <c r="SEF11" s="246"/>
      <c r="SEG11" s="246"/>
      <c r="SEH11" s="246"/>
      <c r="SEI11" s="246"/>
      <c r="SEJ11" s="246"/>
      <c r="SEK11" s="246"/>
      <c r="SEL11" s="246"/>
      <c r="SEM11" s="246"/>
      <c r="SEN11" s="246"/>
      <c r="SEO11" s="246"/>
      <c r="SEP11" s="246"/>
      <c r="SEQ11" s="246"/>
      <c r="SER11" s="246"/>
      <c r="SES11" s="246"/>
      <c r="SET11" s="246"/>
      <c r="SEU11" s="246"/>
      <c r="SEV11" s="246"/>
      <c r="SEW11" s="246"/>
      <c r="SEX11" s="246"/>
      <c r="SEY11" s="246"/>
      <c r="SEZ11" s="246"/>
      <c r="SFA11" s="246"/>
      <c r="SFB11" s="246"/>
      <c r="SFC11" s="246"/>
      <c r="SFD11" s="246"/>
      <c r="SFE11" s="246"/>
      <c r="SFF11" s="246"/>
      <c r="SFG11" s="246"/>
      <c r="SFH11" s="246"/>
      <c r="SFI11" s="246"/>
      <c r="SFJ11" s="246"/>
      <c r="SFK11" s="246"/>
      <c r="SFL11" s="246"/>
      <c r="SFM11" s="246"/>
      <c r="SFN11" s="246"/>
      <c r="SFO11" s="246"/>
      <c r="SFP11" s="246"/>
      <c r="SFQ11" s="246"/>
      <c r="SFR11" s="246"/>
      <c r="SFS11" s="246"/>
      <c r="SFT11" s="246"/>
      <c r="SFU11" s="246"/>
      <c r="SFV11" s="246"/>
      <c r="SFW11" s="246"/>
      <c r="SFX11" s="246"/>
      <c r="SFY11" s="246"/>
      <c r="SFZ11" s="246"/>
      <c r="SGA11" s="246"/>
      <c r="SGB11" s="246"/>
      <c r="SGC11" s="246"/>
      <c r="SGD11" s="246"/>
      <c r="SGE11" s="246"/>
      <c r="SGF11" s="246"/>
      <c r="SGG11" s="246"/>
      <c r="SGH11" s="246"/>
      <c r="SGI11" s="246"/>
      <c r="SGJ11" s="246"/>
      <c r="SGK11" s="246"/>
      <c r="SGL11" s="246"/>
      <c r="SGM11" s="246"/>
      <c r="SGN11" s="246"/>
      <c r="SGO11" s="246"/>
      <c r="SGP11" s="246"/>
      <c r="SGQ11" s="246"/>
      <c r="SGR11" s="246"/>
      <c r="SGS11" s="246"/>
      <c r="SGT11" s="246"/>
      <c r="SGU11" s="246"/>
      <c r="SGV11" s="246"/>
      <c r="SGW11" s="246"/>
      <c r="SGX11" s="246"/>
      <c r="SGY11" s="246"/>
      <c r="SGZ11" s="246"/>
      <c r="SHA11" s="246"/>
      <c r="SHB11" s="246"/>
      <c r="SHC11" s="246"/>
      <c r="SHD11" s="246"/>
      <c r="SHE11" s="246"/>
      <c r="SHF11" s="246"/>
      <c r="SHG11" s="246"/>
      <c r="SHH11" s="246"/>
      <c r="SHI11" s="246"/>
      <c r="SHJ11" s="246"/>
      <c r="SHK11" s="246"/>
      <c r="SHL11" s="246"/>
      <c r="SHM11" s="246"/>
      <c r="SHN11" s="246"/>
      <c r="SHO11" s="246"/>
      <c r="SHP11" s="246"/>
      <c r="SHQ11" s="246"/>
      <c r="SHR11" s="246"/>
      <c r="SHS11" s="246"/>
      <c r="SHT11" s="246"/>
      <c r="SHU11" s="246"/>
      <c r="SHV11" s="246"/>
      <c r="SHW11" s="246"/>
      <c r="SHX11" s="246"/>
      <c r="SHY11" s="246"/>
      <c r="SHZ11" s="246"/>
      <c r="SIA11" s="246"/>
      <c r="SIB11" s="246"/>
      <c r="SIC11" s="246"/>
      <c r="SID11" s="246"/>
      <c r="SIE11" s="246"/>
      <c r="SIF11" s="246"/>
      <c r="SIG11" s="246"/>
      <c r="SIH11" s="246"/>
      <c r="SII11" s="246"/>
      <c r="SIJ11" s="246"/>
      <c r="SIK11" s="246"/>
      <c r="SIL11" s="246"/>
      <c r="SIM11" s="246"/>
      <c r="SIN11" s="246"/>
      <c r="SIO11" s="246"/>
      <c r="SIP11" s="246"/>
      <c r="SIQ11" s="246"/>
      <c r="SIR11" s="246"/>
      <c r="SIS11" s="246"/>
      <c r="SIT11" s="246"/>
      <c r="SIU11" s="246"/>
      <c r="SIV11" s="246"/>
      <c r="SIW11" s="246"/>
      <c r="SIX11" s="246"/>
      <c r="SIY11" s="246"/>
      <c r="SIZ11" s="246"/>
      <c r="SJA11" s="246"/>
      <c r="SJB11" s="246"/>
      <c r="SJC11" s="246"/>
      <c r="SJD11" s="246"/>
      <c r="SJE11" s="246"/>
      <c r="SJF11" s="246"/>
      <c r="SJG11" s="246"/>
      <c r="SJH11" s="246"/>
      <c r="SJI11" s="246"/>
      <c r="SJJ11" s="246"/>
      <c r="SJK11" s="246"/>
      <c r="SJL11" s="246"/>
      <c r="SJM11" s="246"/>
      <c r="SJN11" s="246"/>
      <c r="SJO11" s="246"/>
      <c r="SJP11" s="246"/>
      <c r="SJQ11" s="246"/>
      <c r="SJR11" s="246"/>
      <c r="SJS11" s="246"/>
      <c r="SJT11" s="246"/>
      <c r="SJU11" s="246"/>
      <c r="SJV11" s="246"/>
      <c r="SJW11" s="246"/>
      <c r="SJX11" s="246"/>
      <c r="SJY11" s="246"/>
      <c r="SJZ11" s="246"/>
      <c r="SKA11" s="246"/>
      <c r="SKB11" s="246"/>
      <c r="SKC11" s="246"/>
      <c r="SKD11" s="246"/>
      <c r="SKE11" s="246"/>
      <c r="SKF11" s="246"/>
      <c r="SKG11" s="246"/>
      <c r="SKH11" s="246"/>
      <c r="SKI11" s="246"/>
      <c r="SKJ11" s="246"/>
      <c r="SKK11" s="246"/>
      <c r="SKL11" s="246"/>
      <c r="SKM11" s="246"/>
      <c r="SKN11" s="246"/>
      <c r="SKO11" s="246"/>
      <c r="SKP11" s="246"/>
      <c r="SKQ11" s="246"/>
      <c r="SKR11" s="246"/>
      <c r="SKS11" s="246"/>
      <c r="SKT11" s="246"/>
      <c r="SKU11" s="246"/>
      <c r="SKV11" s="246"/>
      <c r="SKW11" s="246"/>
      <c r="SKX11" s="246"/>
      <c r="SKY11" s="246"/>
      <c r="SKZ11" s="246"/>
      <c r="SLA11" s="246"/>
      <c r="SLB11" s="246"/>
      <c r="SLC11" s="246"/>
      <c r="SLD11" s="246"/>
      <c r="SLE11" s="246"/>
      <c r="SLF11" s="246"/>
      <c r="SLG11" s="246"/>
      <c r="SLH11" s="246"/>
      <c r="SLI11" s="246"/>
      <c r="SLJ11" s="246"/>
      <c r="SLK11" s="246"/>
      <c r="SLL11" s="246"/>
      <c r="SLM11" s="246"/>
      <c r="SLN11" s="246"/>
      <c r="SLO11" s="246"/>
      <c r="SLP11" s="246"/>
      <c r="SLQ11" s="246"/>
      <c r="SLR11" s="246"/>
      <c r="SLS11" s="246"/>
      <c r="SLT11" s="246"/>
      <c r="SLU11" s="246"/>
      <c r="SLV11" s="246"/>
      <c r="SLW11" s="246"/>
      <c r="SLX11" s="246"/>
      <c r="SLY11" s="246"/>
      <c r="SLZ11" s="246"/>
      <c r="SMA11" s="246"/>
      <c r="SMB11" s="246"/>
      <c r="SMC11" s="246"/>
      <c r="SMD11" s="246"/>
      <c r="SME11" s="246"/>
      <c r="SMF11" s="246"/>
      <c r="SMG11" s="246"/>
      <c r="SMH11" s="246"/>
      <c r="SMI11" s="246"/>
      <c r="SMJ11" s="246"/>
      <c r="SMK11" s="246"/>
      <c r="SML11" s="246"/>
      <c r="SMM11" s="246"/>
      <c r="SMN11" s="246"/>
      <c r="SMO11" s="246"/>
      <c r="SMP11" s="246"/>
      <c r="SMQ11" s="246"/>
      <c r="SMR11" s="246"/>
      <c r="SMS11" s="246"/>
      <c r="SMT11" s="246"/>
      <c r="SMU11" s="246"/>
      <c r="SMV11" s="246"/>
      <c r="SMW11" s="246"/>
      <c r="SMX11" s="246"/>
      <c r="SMY11" s="246"/>
      <c r="SMZ11" s="246"/>
      <c r="SNA11" s="246"/>
      <c r="SNB11" s="246"/>
      <c r="SNC11" s="246"/>
      <c r="SND11" s="246"/>
      <c r="SNE11" s="246"/>
      <c r="SNF11" s="246"/>
      <c r="SNG11" s="246"/>
      <c r="SNH11" s="246"/>
      <c r="SNI11" s="246"/>
      <c r="SNJ11" s="246"/>
      <c r="SNK11" s="246"/>
      <c r="SNL11" s="246"/>
      <c r="SNM11" s="246"/>
      <c r="SNN11" s="246"/>
      <c r="SNO11" s="246"/>
      <c r="SNP11" s="246"/>
      <c r="SNQ11" s="246"/>
      <c r="SNR11" s="246"/>
      <c r="SNS11" s="246"/>
      <c r="SNT11" s="246"/>
      <c r="SNU11" s="246"/>
      <c r="SNV11" s="246"/>
      <c r="SNW11" s="246"/>
      <c r="SNX11" s="246"/>
      <c r="SNY11" s="246"/>
      <c r="SNZ11" s="246"/>
      <c r="SOA11" s="246"/>
      <c r="SOB11" s="246"/>
      <c r="SOC11" s="246"/>
      <c r="SOD11" s="246"/>
      <c r="SOE11" s="246"/>
      <c r="SOF11" s="246"/>
      <c r="SOG11" s="246"/>
      <c r="SOH11" s="246"/>
      <c r="SOI11" s="246"/>
      <c r="SOJ11" s="246"/>
      <c r="SOK11" s="246"/>
      <c r="SOL11" s="246"/>
      <c r="SOM11" s="246"/>
      <c r="SON11" s="246"/>
      <c r="SOO11" s="246"/>
      <c r="SOP11" s="246"/>
      <c r="SOQ11" s="246"/>
      <c r="SOR11" s="246"/>
      <c r="SOS11" s="246"/>
      <c r="SOT11" s="246"/>
      <c r="SOU11" s="246"/>
      <c r="SOV11" s="246"/>
      <c r="SOW11" s="246"/>
      <c r="SOX11" s="246"/>
      <c r="SOY11" s="246"/>
      <c r="SOZ11" s="246"/>
      <c r="SPA11" s="246"/>
      <c r="SPB11" s="246"/>
      <c r="SPC11" s="246"/>
      <c r="SPD11" s="246"/>
      <c r="SPE11" s="246"/>
      <c r="SPF11" s="246"/>
      <c r="SPG11" s="246"/>
      <c r="SPH11" s="246"/>
      <c r="SPI11" s="246"/>
      <c r="SPJ11" s="246"/>
      <c r="SPK11" s="246"/>
      <c r="SPL11" s="246"/>
      <c r="SPM11" s="246"/>
      <c r="SPN11" s="246"/>
      <c r="SPO11" s="246"/>
      <c r="SPP11" s="246"/>
      <c r="SPQ11" s="246"/>
      <c r="SPR11" s="246"/>
      <c r="SPS11" s="246"/>
      <c r="SPT11" s="246"/>
      <c r="SPU11" s="246"/>
      <c r="SPV11" s="246"/>
      <c r="SPW11" s="246"/>
      <c r="SPX11" s="246"/>
      <c r="SPY11" s="246"/>
      <c r="SPZ11" s="246"/>
      <c r="SQA11" s="246"/>
      <c r="SQB11" s="246"/>
      <c r="SQC11" s="246"/>
      <c r="SQD11" s="246"/>
      <c r="SQE11" s="246"/>
      <c r="SQF11" s="246"/>
      <c r="SQG11" s="246"/>
      <c r="SQH11" s="246"/>
      <c r="SQI11" s="246"/>
      <c r="SQJ11" s="246"/>
      <c r="SQK11" s="246"/>
      <c r="SQL11" s="246"/>
      <c r="SQM11" s="246"/>
      <c r="SQN11" s="246"/>
      <c r="SQO11" s="246"/>
      <c r="SQP11" s="246"/>
      <c r="SQQ11" s="246"/>
      <c r="SQR11" s="246"/>
      <c r="SQS11" s="246"/>
      <c r="SQT11" s="246"/>
      <c r="SQU11" s="246"/>
      <c r="SQV11" s="246"/>
      <c r="SQW11" s="246"/>
      <c r="SQX11" s="246"/>
      <c r="SQY11" s="246"/>
      <c r="SQZ11" s="246"/>
      <c r="SRA11" s="246"/>
      <c r="SRB11" s="246"/>
      <c r="SRC11" s="246"/>
      <c r="SRD11" s="246"/>
      <c r="SRE11" s="246"/>
      <c r="SRF11" s="246"/>
      <c r="SRG11" s="246"/>
      <c r="SRH11" s="246"/>
      <c r="SRI11" s="246"/>
      <c r="SRJ11" s="246"/>
      <c r="SRK11" s="246"/>
      <c r="SRL11" s="246"/>
      <c r="SRM11" s="246"/>
      <c r="SRN11" s="246"/>
      <c r="SRO11" s="246"/>
      <c r="SRP11" s="246"/>
      <c r="SRQ11" s="246"/>
      <c r="SRR11" s="246"/>
      <c r="SRS11" s="246"/>
      <c r="SRT11" s="246"/>
      <c r="SRU11" s="246"/>
      <c r="SRV11" s="246"/>
      <c r="SRW11" s="246"/>
      <c r="SRX11" s="246"/>
      <c r="SRY11" s="246"/>
      <c r="SRZ11" s="246"/>
      <c r="SSA11" s="246"/>
      <c r="SSB11" s="246"/>
      <c r="SSC11" s="246"/>
      <c r="SSD11" s="246"/>
      <c r="SSE11" s="246"/>
      <c r="SSF11" s="246"/>
      <c r="SSG11" s="246"/>
      <c r="SSH11" s="246"/>
      <c r="SSI11" s="246"/>
      <c r="SSJ11" s="246"/>
      <c r="SSK11" s="246"/>
      <c r="SSL11" s="246"/>
      <c r="SSM11" s="246"/>
      <c r="SSN11" s="246"/>
      <c r="SSO11" s="246"/>
      <c r="SSP11" s="246"/>
      <c r="SSQ11" s="246"/>
      <c r="SSR11" s="246"/>
      <c r="SSS11" s="246"/>
      <c r="SST11" s="246"/>
      <c r="SSU11" s="246"/>
      <c r="SSV11" s="246"/>
      <c r="SSW11" s="246"/>
      <c r="SSX11" s="246"/>
      <c r="SSY11" s="246"/>
      <c r="SSZ11" s="246"/>
      <c r="STA11" s="246"/>
      <c r="STB11" s="246"/>
      <c r="STC11" s="246"/>
      <c r="STD11" s="246"/>
      <c r="STE11" s="246"/>
      <c r="STF11" s="246"/>
      <c r="STG11" s="246"/>
      <c r="STH11" s="246"/>
      <c r="STI11" s="246"/>
      <c r="STJ11" s="246"/>
      <c r="STK11" s="246"/>
      <c r="STL11" s="246"/>
      <c r="STM11" s="246"/>
      <c r="STN11" s="246"/>
      <c r="STO11" s="246"/>
      <c r="STP11" s="246"/>
      <c r="STQ11" s="246"/>
      <c r="STR11" s="246"/>
      <c r="STS11" s="246"/>
      <c r="STT11" s="246"/>
      <c r="STU11" s="246"/>
      <c r="STV11" s="246"/>
      <c r="STW11" s="246"/>
      <c r="STX11" s="246"/>
      <c r="STY11" s="246"/>
      <c r="STZ11" s="246"/>
      <c r="SUA11" s="246"/>
      <c r="SUB11" s="246"/>
      <c r="SUC11" s="246"/>
      <c r="SUD11" s="246"/>
      <c r="SUE11" s="246"/>
      <c r="SUF11" s="246"/>
      <c r="SUG11" s="246"/>
      <c r="SUH11" s="246"/>
      <c r="SUI11" s="246"/>
      <c r="SUJ11" s="246"/>
      <c r="SUK11" s="246"/>
      <c r="SUL11" s="246"/>
      <c r="SUM11" s="246"/>
      <c r="SUN11" s="246"/>
      <c r="SUO11" s="246"/>
      <c r="SUP11" s="246"/>
      <c r="SUQ11" s="246"/>
      <c r="SUR11" s="246"/>
      <c r="SUS11" s="246"/>
      <c r="SUT11" s="246"/>
      <c r="SUU11" s="246"/>
      <c r="SUV11" s="246"/>
      <c r="SUW11" s="246"/>
      <c r="SUX11" s="246"/>
      <c r="SUY11" s="246"/>
      <c r="SUZ11" s="246"/>
      <c r="SVA11" s="246"/>
      <c r="SVB11" s="246"/>
      <c r="SVC11" s="246"/>
      <c r="SVD11" s="246"/>
      <c r="SVE11" s="246"/>
      <c r="SVF11" s="246"/>
      <c r="SVG11" s="246"/>
      <c r="SVH11" s="246"/>
      <c r="SVI11" s="246"/>
      <c r="SVJ11" s="246"/>
      <c r="SVK11" s="246"/>
      <c r="SVL11" s="246"/>
      <c r="SVM11" s="246"/>
      <c r="SVN11" s="246"/>
      <c r="SVO11" s="246"/>
      <c r="SVP11" s="246"/>
      <c r="SVQ11" s="246"/>
      <c r="SVR11" s="246"/>
      <c r="SVS11" s="246"/>
      <c r="SVT11" s="246"/>
      <c r="SVU11" s="246"/>
      <c r="SVV11" s="246"/>
      <c r="SVW11" s="246"/>
      <c r="SVX11" s="246"/>
      <c r="SVY11" s="246"/>
      <c r="SVZ11" s="246"/>
      <c r="SWA11" s="246"/>
      <c r="SWB11" s="246"/>
      <c r="SWC11" s="246"/>
      <c r="SWD11" s="246"/>
      <c r="SWE11" s="246"/>
      <c r="SWF11" s="246"/>
      <c r="SWG11" s="246"/>
      <c r="SWH11" s="246"/>
      <c r="SWI11" s="246"/>
      <c r="SWJ11" s="246"/>
      <c r="SWK11" s="246"/>
      <c r="SWL11" s="246"/>
      <c r="SWM11" s="246"/>
      <c r="SWN11" s="246"/>
      <c r="SWO11" s="246"/>
      <c r="SWP11" s="246"/>
      <c r="SWQ11" s="246"/>
      <c r="SWR11" s="246"/>
      <c r="SWS11" s="246"/>
      <c r="SWT11" s="246"/>
      <c r="SWU11" s="246"/>
      <c r="SWV11" s="246"/>
      <c r="SWW11" s="246"/>
      <c r="SWX11" s="246"/>
      <c r="SWY11" s="246"/>
      <c r="SWZ11" s="246"/>
      <c r="SXA11" s="246"/>
      <c r="SXB11" s="246"/>
      <c r="SXC11" s="246"/>
      <c r="SXD11" s="246"/>
      <c r="SXE11" s="246"/>
      <c r="SXF11" s="246"/>
      <c r="SXG11" s="246"/>
      <c r="SXH11" s="246"/>
      <c r="SXI11" s="246"/>
      <c r="SXJ11" s="246"/>
      <c r="SXK11" s="246"/>
      <c r="SXL11" s="246"/>
      <c r="SXM11" s="246"/>
      <c r="SXN11" s="246"/>
      <c r="SXO11" s="246"/>
      <c r="SXP11" s="246"/>
      <c r="SXQ11" s="246"/>
      <c r="SXR11" s="246"/>
      <c r="SXS11" s="246"/>
      <c r="SXT11" s="246"/>
      <c r="SXU11" s="246"/>
      <c r="SXV11" s="246"/>
      <c r="SXW11" s="246"/>
      <c r="SXX11" s="246"/>
      <c r="SXY11" s="246"/>
      <c r="SXZ11" s="246"/>
      <c r="SYA11" s="246"/>
      <c r="SYB11" s="246"/>
      <c r="SYC11" s="246"/>
      <c r="SYD11" s="246"/>
      <c r="SYE11" s="246"/>
      <c r="SYF11" s="246"/>
      <c r="SYG11" s="246"/>
      <c r="SYH11" s="246"/>
      <c r="SYI11" s="246"/>
      <c r="SYJ11" s="246"/>
      <c r="SYK11" s="246"/>
      <c r="SYL11" s="246"/>
      <c r="SYM11" s="246"/>
      <c r="SYN11" s="246"/>
      <c r="SYO11" s="246"/>
      <c r="SYP11" s="246"/>
      <c r="SYQ11" s="246"/>
      <c r="SYR11" s="246"/>
      <c r="SYS11" s="246"/>
      <c r="SYT11" s="246"/>
      <c r="SYU11" s="246"/>
      <c r="SYV11" s="246"/>
      <c r="SYW11" s="246"/>
      <c r="SYX11" s="246"/>
      <c r="SYY11" s="246"/>
      <c r="SYZ11" s="246"/>
      <c r="SZA11" s="246"/>
      <c r="SZB11" s="246"/>
      <c r="SZC11" s="246"/>
      <c r="SZD11" s="246"/>
      <c r="SZE11" s="246"/>
      <c r="SZF11" s="246"/>
      <c r="SZG11" s="246"/>
      <c r="SZH11" s="246"/>
      <c r="SZI11" s="246"/>
      <c r="SZJ11" s="246"/>
      <c r="SZK11" s="246"/>
      <c r="SZL11" s="246"/>
      <c r="SZM11" s="246"/>
      <c r="SZN11" s="246"/>
      <c r="SZO11" s="246"/>
      <c r="SZP11" s="246"/>
      <c r="SZQ11" s="246"/>
      <c r="SZR11" s="246"/>
      <c r="SZS11" s="246"/>
      <c r="SZT11" s="246"/>
      <c r="SZU11" s="246"/>
      <c r="SZV11" s="246"/>
      <c r="SZW11" s="246"/>
      <c r="SZX11" s="246"/>
      <c r="SZY11" s="246"/>
      <c r="SZZ11" s="246"/>
      <c r="TAA11" s="246"/>
      <c r="TAB11" s="246"/>
      <c r="TAC11" s="246"/>
      <c r="TAD11" s="246"/>
      <c r="TAE11" s="246"/>
      <c r="TAF11" s="246"/>
      <c r="TAG11" s="246"/>
      <c r="TAH11" s="246"/>
      <c r="TAI11" s="246"/>
      <c r="TAJ11" s="246"/>
      <c r="TAK11" s="246"/>
      <c r="TAL11" s="246"/>
      <c r="TAM11" s="246"/>
      <c r="TAN11" s="246"/>
      <c r="TAO11" s="246"/>
      <c r="TAP11" s="246"/>
      <c r="TAQ11" s="246"/>
      <c r="TAR11" s="246"/>
      <c r="TAS11" s="246"/>
      <c r="TAT11" s="246"/>
      <c r="TAU11" s="246"/>
      <c r="TAV11" s="246"/>
      <c r="TAW11" s="246"/>
      <c r="TAX11" s="246"/>
      <c r="TAY11" s="246"/>
      <c r="TAZ11" s="246"/>
      <c r="TBA11" s="246"/>
      <c r="TBB11" s="246"/>
      <c r="TBC11" s="246"/>
      <c r="TBD11" s="246"/>
      <c r="TBE11" s="246"/>
      <c r="TBF11" s="246"/>
      <c r="TBG11" s="246"/>
      <c r="TBH11" s="246"/>
      <c r="TBI11" s="246"/>
      <c r="TBJ11" s="246"/>
      <c r="TBK11" s="246"/>
      <c r="TBL11" s="246"/>
      <c r="TBM11" s="246"/>
      <c r="TBN11" s="246"/>
      <c r="TBO11" s="246"/>
      <c r="TBP11" s="246"/>
      <c r="TBQ11" s="246"/>
      <c r="TBR11" s="246"/>
      <c r="TBS11" s="246"/>
      <c r="TBT11" s="246"/>
      <c r="TBU11" s="246"/>
      <c r="TBV11" s="246"/>
      <c r="TBW11" s="246"/>
      <c r="TBX11" s="246"/>
      <c r="TBY11" s="246"/>
      <c r="TBZ11" s="246"/>
      <c r="TCA11" s="246"/>
      <c r="TCB11" s="246"/>
      <c r="TCC11" s="246"/>
      <c r="TCD11" s="246"/>
      <c r="TCE11" s="246"/>
      <c r="TCF11" s="246"/>
      <c r="TCG11" s="246"/>
      <c r="TCH11" s="246"/>
      <c r="TCI11" s="246"/>
      <c r="TCJ11" s="246"/>
      <c r="TCK11" s="246"/>
      <c r="TCL11" s="246"/>
      <c r="TCM11" s="246"/>
      <c r="TCN11" s="246"/>
      <c r="TCO11" s="246"/>
      <c r="TCP11" s="246"/>
      <c r="TCQ11" s="246"/>
      <c r="TCR11" s="246"/>
      <c r="TCS11" s="246"/>
      <c r="TCT11" s="246"/>
      <c r="TCU11" s="246"/>
      <c r="TCV11" s="246"/>
      <c r="TCW11" s="246"/>
      <c r="TCX11" s="246"/>
      <c r="TCY11" s="246"/>
      <c r="TCZ11" s="246"/>
      <c r="TDA11" s="246"/>
      <c r="TDB11" s="246"/>
      <c r="TDC11" s="246"/>
      <c r="TDD11" s="246"/>
      <c r="TDE11" s="246"/>
      <c r="TDF11" s="246"/>
      <c r="TDG11" s="246"/>
      <c r="TDH11" s="246"/>
      <c r="TDI11" s="246"/>
      <c r="TDJ11" s="246"/>
      <c r="TDK11" s="246"/>
      <c r="TDL11" s="246"/>
      <c r="TDM11" s="246"/>
      <c r="TDN11" s="246"/>
      <c r="TDO11" s="246"/>
      <c r="TDP11" s="246"/>
      <c r="TDQ11" s="246"/>
      <c r="TDR11" s="246"/>
      <c r="TDS11" s="246"/>
      <c r="TDT11" s="246"/>
      <c r="TDU11" s="246"/>
      <c r="TDV11" s="246"/>
      <c r="TDW11" s="246"/>
      <c r="TDX11" s="246"/>
      <c r="TDY11" s="246"/>
      <c r="TDZ11" s="246"/>
      <c r="TEA11" s="246"/>
      <c r="TEB11" s="246"/>
      <c r="TEC11" s="246"/>
      <c r="TED11" s="246"/>
      <c r="TEE11" s="246"/>
      <c r="TEF11" s="246"/>
      <c r="TEG11" s="246"/>
      <c r="TEH11" s="246"/>
      <c r="TEI11" s="246"/>
      <c r="TEJ11" s="246"/>
      <c r="TEK11" s="246"/>
      <c r="TEL11" s="246"/>
      <c r="TEM11" s="246"/>
      <c r="TEN11" s="246"/>
      <c r="TEO11" s="246"/>
      <c r="TEP11" s="246"/>
      <c r="TEQ11" s="246"/>
      <c r="TER11" s="246"/>
      <c r="TES11" s="246"/>
      <c r="TET11" s="246"/>
      <c r="TEU11" s="246"/>
      <c r="TEV11" s="246"/>
      <c r="TEW11" s="246"/>
      <c r="TEX11" s="246"/>
      <c r="TEY11" s="246"/>
      <c r="TEZ11" s="246"/>
      <c r="TFA11" s="246"/>
      <c r="TFB11" s="246"/>
      <c r="TFC11" s="246"/>
      <c r="TFD11" s="246"/>
      <c r="TFE11" s="246"/>
      <c r="TFF11" s="246"/>
      <c r="TFG11" s="246"/>
      <c r="TFH11" s="246"/>
      <c r="TFI11" s="246"/>
      <c r="TFJ11" s="246"/>
      <c r="TFK11" s="246"/>
      <c r="TFL11" s="246"/>
      <c r="TFM11" s="246"/>
      <c r="TFN11" s="246"/>
      <c r="TFO11" s="246"/>
      <c r="TFP11" s="246"/>
      <c r="TFQ11" s="246"/>
      <c r="TFR11" s="246"/>
      <c r="TFS11" s="246"/>
      <c r="TFT11" s="246"/>
      <c r="TFU11" s="246"/>
      <c r="TFV11" s="246"/>
      <c r="TFW11" s="246"/>
      <c r="TFX11" s="246"/>
      <c r="TFY11" s="246"/>
      <c r="TFZ11" s="246"/>
      <c r="TGA11" s="246"/>
      <c r="TGB11" s="246"/>
      <c r="TGC11" s="246"/>
      <c r="TGD11" s="246"/>
      <c r="TGE11" s="246"/>
      <c r="TGF11" s="246"/>
      <c r="TGG11" s="246"/>
      <c r="TGH11" s="246"/>
      <c r="TGI11" s="246"/>
      <c r="TGJ11" s="246"/>
      <c r="TGK11" s="246"/>
      <c r="TGL11" s="246"/>
      <c r="TGM11" s="246"/>
      <c r="TGN11" s="246"/>
      <c r="TGO11" s="246"/>
      <c r="TGP11" s="246"/>
      <c r="TGQ11" s="246"/>
      <c r="TGR11" s="246"/>
      <c r="TGS11" s="246"/>
      <c r="TGT11" s="246"/>
      <c r="TGU11" s="246"/>
      <c r="TGV11" s="246"/>
      <c r="TGW11" s="246"/>
      <c r="TGX11" s="246"/>
      <c r="TGY11" s="246"/>
      <c r="TGZ11" s="246"/>
      <c r="THA11" s="246"/>
      <c r="THB11" s="246"/>
      <c r="THC11" s="246"/>
      <c r="THD11" s="246"/>
      <c r="THE11" s="246"/>
      <c r="THF11" s="246"/>
      <c r="THG11" s="246"/>
      <c r="THH11" s="246"/>
      <c r="THI11" s="246"/>
      <c r="THJ11" s="246"/>
      <c r="THK11" s="246"/>
      <c r="THL11" s="246"/>
      <c r="THM11" s="246"/>
      <c r="THN11" s="246"/>
      <c r="THO11" s="246"/>
      <c r="THP11" s="246"/>
      <c r="THQ11" s="246"/>
      <c r="THR11" s="246"/>
      <c r="THS11" s="246"/>
      <c r="THT11" s="246"/>
      <c r="THU11" s="246"/>
      <c r="THV11" s="246"/>
      <c r="THW11" s="246"/>
      <c r="THX11" s="246"/>
      <c r="THY11" s="246"/>
      <c r="THZ11" s="246"/>
      <c r="TIA11" s="246"/>
      <c r="TIB11" s="246"/>
      <c r="TIC11" s="246"/>
      <c r="TID11" s="246"/>
      <c r="TIE11" s="246"/>
      <c r="TIF11" s="246"/>
      <c r="TIG11" s="246"/>
      <c r="TIH11" s="246"/>
      <c r="TII11" s="246"/>
      <c r="TIJ11" s="246"/>
      <c r="TIK11" s="246"/>
      <c r="TIL11" s="246"/>
      <c r="TIM11" s="246"/>
      <c r="TIN11" s="246"/>
      <c r="TIO11" s="246"/>
      <c r="TIP11" s="246"/>
      <c r="TIQ11" s="246"/>
      <c r="TIR11" s="246"/>
      <c r="TIS11" s="246"/>
      <c r="TIT11" s="246"/>
      <c r="TIU11" s="246"/>
      <c r="TIV11" s="246"/>
      <c r="TIW11" s="246"/>
      <c r="TIX11" s="246"/>
      <c r="TIY11" s="246"/>
      <c r="TIZ11" s="246"/>
      <c r="TJA11" s="246"/>
      <c r="TJB11" s="246"/>
      <c r="TJC11" s="246"/>
      <c r="TJD11" s="246"/>
      <c r="TJE11" s="246"/>
      <c r="TJF11" s="246"/>
      <c r="TJG11" s="246"/>
      <c r="TJH11" s="246"/>
      <c r="TJI11" s="246"/>
      <c r="TJJ11" s="246"/>
      <c r="TJK11" s="246"/>
      <c r="TJL11" s="246"/>
      <c r="TJM11" s="246"/>
      <c r="TJN11" s="246"/>
      <c r="TJO11" s="246"/>
      <c r="TJP11" s="246"/>
      <c r="TJQ11" s="246"/>
      <c r="TJR11" s="246"/>
      <c r="TJS11" s="246"/>
      <c r="TJT11" s="246"/>
      <c r="TJU11" s="246"/>
      <c r="TJV11" s="246"/>
      <c r="TJW11" s="246"/>
      <c r="TJX11" s="246"/>
      <c r="TJY11" s="246"/>
      <c r="TJZ11" s="246"/>
      <c r="TKA11" s="246"/>
      <c r="TKB11" s="246"/>
      <c r="TKC11" s="246"/>
      <c r="TKD11" s="246"/>
      <c r="TKE11" s="246"/>
      <c r="TKF11" s="246"/>
      <c r="TKG11" s="246"/>
      <c r="TKH11" s="246"/>
      <c r="TKI11" s="246"/>
      <c r="TKJ11" s="246"/>
      <c r="TKK11" s="246"/>
      <c r="TKL11" s="246"/>
      <c r="TKM11" s="246"/>
      <c r="TKN11" s="246"/>
      <c r="TKO11" s="246"/>
      <c r="TKP11" s="246"/>
      <c r="TKQ11" s="246"/>
      <c r="TKR11" s="246"/>
      <c r="TKS11" s="246"/>
      <c r="TKT11" s="246"/>
      <c r="TKU11" s="246"/>
      <c r="TKV11" s="246"/>
      <c r="TKW11" s="246"/>
      <c r="TKX11" s="246"/>
      <c r="TKY11" s="246"/>
      <c r="TKZ11" s="246"/>
      <c r="TLA11" s="246"/>
      <c r="TLB11" s="246"/>
      <c r="TLC11" s="246"/>
      <c r="TLD11" s="246"/>
      <c r="TLE11" s="246"/>
      <c r="TLF11" s="246"/>
      <c r="TLG11" s="246"/>
      <c r="TLH11" s="246"/>
      <c r="TLI11" s="246"/>
      <c r="TLJ11" s="246"/>
      <c r="TLK11" s="246"/>
      <c r="TLL11" s="246"/>
      <c r="TLM11" s="246"/>
      <c r="TLN11" s="246"/>
      <c r="TLO11" s="246"/>
      <c r="TLP11" s="246"/>
      <c r="TLQ11" s="246"/>
      <c r="TLR11" s="246"/>
      <c r="TLS11" s="246"/>
      <c r="TLT11" s="246"/>
      <c r="TLU11" s="246"/>
      <c r="TLV11" s="246"/>
      <c r="TLW11" s="246"/>
      <c r="TLX11" s="246"/>
      <c r="TLY11" s="246"/>
      <c r="TLZ11" s="246"/>
      <c r="TMA11" s="246"/>
      <c r="TMB11" s="246"/>
      <c r="TMC11" s="246"/>
      <c r="TMD11" s="246"/>
      <c r="TME11" s="246"/>
      <c r="TMF11" s="246"/>
      <c r="TMG11" s="246"/>
      <c r="TMH11" s="246"/>
      <c r="TMI11" s="246"/>
      <c r="TMJ11" s="246"/>
      <c r="TMK11" s="246"/>
      <c r="TML11" s="246"/>
      <c r="TMM11" s="246"/>
      <c r="TMN11" s="246"/>
      <c r="TMO11" s="246"/>
      <c r="TMP11" s="246"/>
      <c r="TMQ11" s="246"/>
      <c r="TMR11" s="246"/>
      <c r="TMS11" s="246"/>
      <c r="TMT11" s="246"/>
      <c r="TMU11" s="246"/>
      <c r="TMV11" s="246"/>
      <c r="TMW11" s="246"/>
      <c r="TMX11" s="246"/>
      <c r="TMY11" s="246"/>
      <c r="TMZ11" s="246"/>
      <c r="TNA11" s="246"/>
      <c r="TNB11" s="246"/>
      <c r="TNC11" s="246"/>
      <c r="TND11" s="246"/>
      <c r="TNE11" s="246"/>
      <c r="TNF11" s="246"/>
      <c r="TNG11" s="246"/>
      <c r="TNH11" s="246"/>
      <c r="TNI11" s="246"/>
      <c r="TNJ11" s="246"/>
      <c r="TNK11" s="246"/>
      <c r="TNL11" s="246"/>
      <c r="TNM11" s="246"/>
      <c r="TNN11" s="246"/>
      <c r="TNO11" s="246"/>
      <c r="TNP11" s="246"/>
      <c r="TNQ11" s="246"/>
      <c r="TNR11" s="246"/>
      <c r="TNS11" s="246"/>
      <c r="TNT11" s="246"/>
      <c r="TNU11" s="246"/>
      <c r="TNV11" s="246"/>
      <c r="TNW11" s="246"/>
      <c r="TNX11" s="246"/>
      <c r="TNY11" s="246"/>
      <c r="TNZ11" s="246"/>
      <c r="TOA11" s="246"/>
      <c r="TOB11" s="246"/>
      <c r="TOC11" s="246"/>
      <c r="TOD11" s="246"/>
      <c r="TOE11" s="246"/>
      <c r="TOF11" s="246"/>
      <c r="TOG11" s="246"/>
      <c r="TOH11" s="246"/>
      <c r="TOI11" s="246"/>
      <c r="TOJ11" s="246"/>
      <c r="TOK11" s="246"/>
      <c r="TOL11" s="246"/>
      <c r="TOM11" s="246"/>
      <c r="TON11" s="246"/>
      <c r="TOO11" s="246"/>
      <c r="TOP11" s="246"/>
      <c r="TOQ11" s="246"/>
      <c r="TOR11" s="246"/>
      <c r="TOS11" s="246"/>
      <c r="TOT11" s="246"/>
      <c r="TOU11" s="246"/>
      <c r="TOV11" s="246"/>
      <c r="TOW11" s="246"/>
      <c r="TOX11" s="246"/>
      <c r="TOY11" s="246"/>
      <c r="TOZ11" s="246"/>
      <c r="TPA11" s="246"/>
      <c r="TPB11" s="246"/>
      <c r="TPC11" s="246"/>
      <c r="TPD11" s="246"/>
      <c r="TPE11" s="246"/>
      <c r="TPF11" s="246"/>
      <c r="TPG11" s="246"/>
      <c r="TPH11" s="246"/>
      <c r="TPI11" s="246"/>
      <c r="TPJ11" s="246"/>
      <c r="TPK11" s="246"/>
      <c r="TPL11" s="246"/>
      <c r="TPM11" s="246"/>
      <c r="TPN11" s="246"/>
      <c r="TPO11" s="246"/>
      <c r="TPP11" s="246"/>
      <c r="TPQ11" s="246"/>
      <c r="TPR11" s="246"/>
      <c r="TPS11" s="246"/>
      <c r="TPT11" s="246"/>
      <c r="TPU11" s="246"/>
      <c r="TPV11" s="246"/>
      <c r="TPW11" s="246"/>
      <c r="TPX11" s="246"/>
      <c r="TPY11" s="246"/>
      <c r="TPZ11" s="246"/>
      <c r="TQA11" s="246"/>
      <c r="TQB11" s="246"/>
      <c r="TQC11" s="246"/>
      <c r="TQD11" s="246"/>
      <c r="TQE11" s="246"/>
      <c r="TQF11" s="246"/>
      <c r="TQG11" s="246"/>
      <c r="TQH11" s="246"/>
      <c r="TQI11" s="246"/>
      <c r="TQJ11" s="246"/>
      <c r="TQK11" s="246"/>
      <c r="TQL11" s="246"/>
      <c r="TQM11" s="246"/>
      <c r="TQN11" s="246"/>
      <c r="TQO11" s="246"/>
      <c r="TQP11" s="246"/>
      <c r="TQQ11" s="246"/>
      <c r="TQR11" s="246"/>
      <c r="TQS11" s="246"/>
      <c r="TQT11" s="246"/>
      <c r="TQU11" s="246"/>
      <c r="TQV11" s="246"/>
      <c r="TQW11" s="246"/>
      <c r="TQX11" s="246"/>
      <c r="TQY11" s="246"/>
      <c r="TQZ11" s="246"/>
      <c r="TRA11" s="246"/>
      <c r="TRB11" s="246"/>
      <c r="TRC11" s="246"/>
      <c r="TRD11" s="246"/>
      <c r="TRE11" s="246"/>
      <c r="TRF11" s="246"/>
      <c r="TRG11" s="246"/>
      <c r="TRH11" s="246"/>
      <c r="TRI11" s="246"/>
      <c r="TRJ11" s="246"/>
      <c r="TRK11" s="246"/>
      <c r="TRL11" s="246"/>
      <c r="TRM11" s="246"/>
      <c r="TRN11" s="246"/>
      <c r="TRO11" s="246"/>
      <c r="TRP11" s="246"/>
      <c r="TRQ11" s="246"/>
      <c r="TRR11" s="246"/>
      <c r="TRS11" s="246"/>
      <c r="TRT11" s="246"/>
      <c r="TRU11" s="246"/>
      <c r="TRV11" s="246"/>
      <c r="TRW11" s="246"/>
      <c r="TRX11" s="246"/>
      <c r="TRY11" s="246"/>
      <c r="TRZ11" s="246"/>
      <c r="TSA11" s="246"/>
      <c r="TSB11" s="246"/>
      <c r="TSC11" s="246"/>
      <c r="TSD11" s="246"/>
      <c r="TSE11" s="246"/>
      <c r="TSF11" s="246"/>
      <c r="TSG11" s="246"/>
      <c r="TSH11" s="246"/>
      <c r="TSI11" s="246"/>
      <c r="TSJ11" s="246"/>
      <c r="TSK11" s="246"/>
      <c r="TSL11" s="246"/>
      <c r="TSM11" s="246"/>
      <c r="TSN11" s="246"/>
      <c r="TSO11" s="246"/>
      <c r="TSP11" s="246"/>
      <c r="TSQ11" s="246"/>
      <c r="TSR11" s="246"/>
      <c r="TSS11" s="246"/>
      <c r="TST11" s="246"/>
      <c r="TSU11" s="246"/>
      <c r="TSV11" s="246"/>
      <c r="TSW11" s="246"/>
      <c r="TSX11" s="246"/>
      <c r="TSY11" s="246"/>
      <c r="TSZ11" s="246"/>
      <c r="TTA11" s="246"/>
      <c r="TTB11" s="246"/>
      <c r="TTC11" s="246"/>
      <c r="TTD11" s="246"/>
      <c r="TTE11" s="246"/>
      <c r="TTF11" s="246"/>
      <c r="TTG11" s="246"/>
      <c r="TTH11" s="246"/>
      <c r="TTI11" s="246"/>
      <c r="TTJ11" s="246"/>
      <c r="TTK11" s="246"/>
      <c r="TTL11" s="246"/>
      <c r="TTM11" s="246"/>
      <c r="TTN11" s="246"/>
      <c r="TTO11" s="246"/>
      <c r="TTP11" s="246"/>
      <c r="TTQ11" s="246"/>
      <c r="TTR11" s="246"/>
      <c r="TTS11" s="246"/>
      <c r="TTT11" s="246"/>
      <c r="TTU11" s="246"/>
      <c r="TTV11" s="246"/>
      <c r="TTW11" s="246"/>
      <c r="TTX11" s="246"/>
      <c r="TTY11" s="246"/>
      <c r="TTZ11" s="246"/>
      <c r="TUA11" s="246"/>
      <c r="TUB11" s="246"/>
      <c r="TUC11" s="246"/>
      <c r="TUD11" s="246"/>
      <c r="TUE11" s="246"/>
      <c r="TUF11" s="246"/>
      <c r="TUG11" s="246"/>
      <c r="TUH11" s="246"/>
      <c r="TUI11" s="246"/>
      <c r="TUJ11" s="246"/>
      <c r="TUK11" s="246"/>
      <c r="TUL11" s="246"/>
      <c r="TUM11" s="246"/>
      <c r="TUN11" s="246"/>
      <c r="TUO11" s="246"/>
      <c r="TUP11" s="246"/>
      <c r="TUQ11" s="246"/>
      <c r="TUR11" s="246"/>
      <c r="TUS11" s="246"/>
      <c r="TUT11" s="246"/>
      <c r="TUU11" s="246"/>
      <c r="TUV11" s="246"/>
      <c r="TUW11" s="246"/>
      <c r="TUX11" s="246"/>
      <c r="TUY11" s="246"/>
      <c r="TUZ11" s="246"/>
      <c r="TVA11" s="246"/>
      <c r="TVB11" s="246"/>
      <c r="TVC11" s="246"/>
      <c r="TVD11" s="246"/>
      <c r="TVE11" s="246"/>
      <c r="TVF11" s="246"/>
      <c r="TVG11" s="246"/>
      <c r="TVH11" s="246"/>
      <c r="TVI11" s="246"/>
      <c r="TVJ11" s="246"/>
      <c r="TVK11" s="246"/>
      <c r="TVL11" s="246"/>
      <c r="TVM11" s="246"/>
      <c r="TVN11" s="246"/>
      <c r="TVO11" s="246"/>
      <c r="TVP11" s="246"/>
      <c r="TVQ11" s="246"/>
      <c r="TVR11" s="246"/>
      <c r="TVS11" s="246"/>
      <c r="TVT11" s="246"/>
      <c r="TVU11" s="246"/>
      <c r="TVV11" s="246"/>
      <c r="TVW11" s="246"/>
      <c r="TVX11" s="246"/>
      <c r="TVY11" s="246"/>
      <c r="TVZ11" s="246"/>
      <c r="TWA11" s="246"/>
      <c r="TWB11" s="246"/>
      <c r="TWC11" s="246"/>
      <c r="TWD11" s="246"/>
      <c r="TWE11" s="246"/>
      <c r="TWF11" s="246"/>
      <c r="TWG11" s="246"/>
      <c r="TWH11" s="246"/>
      <c r="TWI11" s="246"/>
      <c r="TWJ11" s="246"/>
      <c r="TWK11" s="246"/>
      <c r="TWL11" s="246"/>
      <c r="TWM11" s="246"/>
      <c r="TWN11" s="246"/>
      <c r="TWO11" s="246"/>
      <c r="TWP11" s="246"/>
      <c r="TWQ11" s="246"/>
      <c r="TWR11" s="246"/>
      <c r="TWS11" s="246"/>
      <c r="TWT11" s="246"/>
      <c r="TWU11" s="246"/>
      <c r="TWV11" s="246"/>
      <c r="TWW11" s="246"/>
      <c r="TWX11" s="246"/>
      <c r="TWY11" s="246"/>
      <c r="TWZ11" s="246"/>
      <c r="TXA11" s="246"/>
      <c r="TXB11" s="246"/>
      <c r="TXC11" s="246"/>
      <c r="TXD11" s="246"/>
      <c r="TXE11" s="246"/>
      <c r="TXF11" s="246"/>
      <c r="TXG11" s="246"/>
      <c r="TXH11" s="246"/>
      <c r="TXI11" s="246"/>
      <c r="TXJ11" s="246"/>
      <c r="TXK11" s="246"/>
      <c r="TXL11" s="246"/>
      <c r="TXM11" s="246"/>
      <c r="TXN11" s="246"/>
      <c r="TXO11" s="246"/>
      <c r="TXP11" s="246"/>
      <c r="TXQ11" s="246"/>
      <c r="TXR11" s="246"/>
      <c r="TXS11" s="246"/>
      <c r="TXT11" s="246"/>
      <c r="TXU11" s="246"/>
      <c r="TXV11" s="246"/>
      <c r="TXW11" s="246"/>
      <c r="TXX11" s="246"/>
      <c r="TXY11" s="246"/>
      <c r="TXZ11" s="246"/>
      <c r="TYA11" s="246"/>
      <c r="TYB11" s="246"/>
      <c r="TYC11" s="246"/>
      <c r="TYD11" s="246"/>
      <c r="TYE11" s="246"/>
      <c r="TYF11" s="246"/>
      <c r="TYG11" s="246"/>
      <c r="TYH11" s="246"/>
      <c r="TYI11" s="246"/>
      <c r="TYJ11" s="246"/>
      <c r="TYK11" s="246"/>
      <c r="TYL11" s="246"/>
      <c r="TYM11" s="246"/>
      <c r="TYN11" s="246"/>
      <c r="TYO11" s="246"/>
      <c r="TYP11" s="246"/>
      <c r="TYQ11" s="246"/>
      <c r="TYR11" s="246"/>
      <c r="TYS11" s="246"/>
      <c r="TYT11" s="246"/>
      <c r="TYU11" s="246"/>
      <c r="TYV11" s="246"/>
      <c r="TYW11" s="246"/>
      <c r="TYX11" s="246"/>
      <c r="TYY11" s="246"/>
      <c r="TYZ11" s="246"/>
      <c r="TZA11" s="246"/>
      <c r="TZB11" s="246"/>
      <c r="TZC11" s="246"/>
      <c r="TZD11" s="246"/>
      <c r="TZE11" s="246"/>
      <c r="TZF11" s="246"/>
      <c r="TZG11" s="246"/>
      <c r="TZH11" s="246"/>
      <c r="TZI11" s="246"/>
      <c r="TZJ11" s="246"/>
      <c r="TZK11" s="246"/>
      <c r="TZL11" s="246"/>
      <c r="TZM11" s="246"/>
      <c r="TZN11" s="246"/>
      <c r="TZO11" s="246"/>
      <c r="TZP11" s="246"/>
      <c r="TZQ11" s="246"/>
      <c r="TZR11" s="246"/>
      <c r="TZS11" s="246"/>
      <c r="TZT11" s="246"/>
      <c r="TZU11" s="246"/>
      <c r="TZV11" s="246"/>
      <c r="TZW11" s="246"/>
      <c r="TZX11" s="246"/>
      <c r="TZY11" s="246"/>
      <c r="TZZ11" s="246"/>
      <c r="UAA11" s="246"/>
      <c r="UAB11" s="246"/>
      <c r="UAC11" s="246"/>
      <c r="UAD11" s="246"/>
      <c r="UAE11" s="246"/>
      <c r="UAF11" s="246"/>
      <c r="UAG11" s="246"/>
      <c r="UAH11" s="246"/>
      <c r="UAI11" s="246"/>
      <c r="UAJ11" s="246"/>
      <c r="UAK11" s="246"/>
      <c r="UAL11" s="246"/>
      <c r="UAM11" s="246"/>
      <c r="UAN11" s="246"/>
      <c r="UAO11" s="246"/>
      <c r="UAP11" s="246"/>
      <c r="UAQ11" s="246"/>
      <c r="UAR11" s="246"/>
      <c r="UAS11" s="246"/>
      <c r="UAT11" s="246"/>
      <c r="UAU11" s="246"/>
      <c r="UAV11" s="246"/>
      <c r="UAW11" s="246"/>
      <c r="UAX11" s="246"/>
      <c r="UAY11" s="246"/>
      <c r="UAZ11" s="246"/>
      <c r="UBA11" s="246"/>
      <c r="UBB11" s="246"/>
      <c r="UBC11" s="246"/>
      <c r="UBD11" s="246"/>
      <c r="UBE11" s="246"/>
      <c r="UBF11" s="246"/>
      <c r="UBG11" s="246"/>
      <c r="UBH11" s="246"/>
      <c r="UBI11" s="246"/>
      <c r="UBJ11" s="246"/>
      <c r="UBK11" s="246"/>
      <c r="UBL11" s="246"/>
      <c r="UBM11" s="246"/>
      <c r="UBN11" s="246"/>
      <c r="UBO11" s="246"/>
      <c r="UBP11" s="246"/>
      <c r="UBQ11" s="246"/>
      <c r="UBR11" s="246"/>
      <c r="UBS11" s="246"/>
      <c r="UBT11" s="246"/>
      <c r="UBU11" s="246"/>
      <c r="UBV11" s="246"/>
      <c r="UBW11" s="246"/>
      <c r="UBX11" s="246"/>
      <c r="UBY11" s="246"/>
      <c r="UBZ11" s="246"/>
      <c r="UCA11" s="246"/>
      <c r="UCB11" s="246"/>
      <c r="UCC11" s="246"/>
      <c r="UCD11" s="246"/>
      <c r="UCE11" s="246"/>
      <c r="UCF11" s="246"/>
      <c r="UCG11" s="246"/>
      <c r="UCH11" s="246"/>
      <c r="UCI11" s="246"/>
      <c r="UCJ11" s="246"/>
      <c r="UCK11" s="246"/>
      <c r="UCL11" s="246"/>
      <c r="UCM11" s="246"/>
      <c r="UCN11" s="246"/>
      <c r="UCO11" s="246"/>
      <c r="UCP11" s="246"/>
      <c r="UCQ11" s="246"/>
      <c r="UCR11" s="246"/>
      <c r="UCS11" s="246"/>
      <c r="UCT11" s="246"/>
      <c r="UCU11" s="246"/>
      <c r="UCV11" s="246"/>
      <c r="UCW11" s="246"/>
      <c r="UCX11" s="246"/>
      <c r="UCY11" s="246"/>
      <c r="UCZ11" s="246"/>
      <c r="UDA11" s="246"/>
      <c r="UDB11" s="246"/>
      <c r="UDC11" s="246"/>
      <c r="UDD11" s="246"/>
      <c r="UDE11" s="246"/>
      <c r="UDF11" s="246"/>
      <c r="UDG11" s="246"/>
      <c r="UDH11" s="246"/>
      <c r="UDI11" s="246"/>
      <c r="UDJ11" s="246"/>
      <c r="UDK11" s="246"/>
      <c r="UDL11" s="246"/>
      <c r="UDM11" s="246"/>
      <c r="UDN11" s="246"/>
      <c r="UDO11" s="246"/>
      <c r="UDP11" s="246"/>
      <c r="UDQ11" s="246"/>
      <c r="UDR11" s="246"/>
      <c r="UDS11" s="246"/>
      <c r="UDT11" s="246"/>
      <c r="UDU11" s="246"/>
      <c r="UDV11" s="246"/>
      <c r="UDW11" s="246"/>
      <c r="UDX11" s="246"/>
      <c r="UDY11" s="246"/>
      <c r="UDZ11" s="246"/>
      <c r="UEA11" s="246"/>
      <c r="UEB11" s="246"/>
      <c r="UEC11" s="246"/>
      <c r="UED11" s="246"/>
      <c r="UEE11" s="246"/>
      <c r="UEF11" s="246"/>
      <c r="UEG11" s="246"/>
      <c r="UEH11" s="246"/>
      <c r="UEI11" s="246"/>
      <c r="UEJ11" s="246"/>
      <c r="UEK11" s="246"/>
      <c r="UEL11" s="246"/>
      <c r="UEM11" s="246"/>
      <c r="UEN11" s="246"/>
      <c r="UEO11" s="246"/>
      <c r="UEP11" s="246"/>
      <c r="UEQ11" s="246"/>
      <c r="UER11" s="246"/>
      <c r="UES11" s="246"/>
      <c r="UET11" s="246"/>
      <c r="UEU11" s="246"/>
      <c r="UEV11" s="246"/>
      <c r="UEW11" s="246"/>
      <c r="UEX11" s="246"/>
      <c r="UEY11" s="246"/>
      <c r="UEZ11" s="246"/>
      <c r="UFA11" s="246"/>
      <c r="UFB11" s="246"/>
      <c r="UFC11" s="246"/>
      <c r="UFD11" s="246"/>
      <c r="UFE11" s="246"/>
      <c r="UFF11" s="246"/>
      <c r="UFG11" s="246"/>
      <c r="UFH11" s="246"/>
      <c r="UFI11" s="246"/>
      <c r="UFJ11" s="246"/>
      <c r="UFK11" s="246"/>
      <c r="UFL11" s="246"/>
      <c r="UFM11" s="246"/>
      <c r="UFN11" s="246"/>
      <c r="UFO11" s="246"/>
      <c r="UFP11" s="246"/>
      <c r="UFQ11" s="246"/>
      <c r="UFR11" s="246"/>
      <c r="UFS11" s="246"/>
      <c r="UFT11" s="246"/>
      <c r="UFU11" s="246"/>
      <c r="UFV11" s="246"/>
      <c r="UFW11" s="246"/>
      <c r="UFX11" s="246"/>
      <c r="UFY11" s="246"/>
      <c r="UFZ11" s="246"/>
      <c r="UGA11" s="246"/>
      <c r="UGB11" s="246"/>
      <c r="UGC11" s="246"/>
      <c r="UGD11" s="246"/>
      <c r="UGE11" s="246"/>
      <c r="UGF11" s="246"/>
      <c r="UGG11" s="246"/>
      <c r="UGH11" s="246"/>
      <c r="UGI11" s="246"/>
      <c r="UGJ11" s="246"/>
      <c r="UGK11" s="246"/>
      <c r="UGL11" s="246"/>
      <c r="UGM11" s="246"/>
      <c r="UGN11" s="246"/>
      <c r="UGO11" s="246"/>
      <c r="UGP11" s="246"/>
      <c r="UGQ11" s="246"/>
      <c r="UGR11" s="246"/>
      <c r="UGS11" s="246"/>
      <c r="UGT11" s="246"/>
      <c r="UGU11" s="246"/>
      <c r="UGV11" s="246"/>
      <c r="UGW11" s="246"/>
      <c r="UGX11" s="246"/>
      <c r="UGY11" s="246"/>
      <c r="UGZ11" s="246"/>
      <c r="UHA11" s="246"/>
      <c r="UHB11" s="246"/>
      <c r="UHC11" s="246"/>
      <c r="UHD11" s="246"/>
      <c r="UHE11" s="246"/>
      <c r="UHF11" s="246"/>
      <c r="UHG11" s="246"/>
      <c r="UHH11" s="246"/>
      <c r="UHI11" s="246"/>
      <c r="UHJ11" s="246"/>
      <c r="UHK11" s="246"/>
      <c r="UHL11" s="246"/>
      <c r="UHM11" s="246"/>
      <c r="UHN11" s="246"/>
      <c r="UHO11" s="246"/>
      <c r="UHP11" s="246"/>
      <c r="UHQ11" s="246"/>
      <c r="UHR11" s="246"/>
      <c r="UHS11" s="246"/>
      <c r="UHT11" s="246"/>
      <c r="UHU11" s="246"/>
      <c r="UHV11" s="246"/>
      <c r="UHW11" s="246"/>
      <c r="UHX11" s="246"/>
      <c r="UHY11" s="246"/>
      <c r="UHZ11" s="246"/>
      <c r="UIA11" s="246"/>
      <c r="UIB11" s="246"/>
      <c r="UIC11" s="246"/>
      <c r="UID11" s="246"/>
      <c r="UIE11" s="246"/>
      <c r="UIF11" s="246"/>
      <c r="UIG11" s="246"/>
      <c r="UIH11" s="246"/>
      <c r="UII11" s="246"/>
      <c r="UIJ11" s="246"/>
      <c r="UIK11" s="246"/>
      <c r="UIL11" s="246"/>
      <c r="UIM11" s="246"/>
      <c r="UIN11" s="246"/>
      <c r="UIO11" s="246"/>
      <c r="UIP11" s="246"/>
      <c r="UIQ11" s="246"/>
      <c r="UIR11" s="246"/>
      <c r="UIS11" s="246"/>
      <c r="UIT11" s="246"/>
      <c r="UIU11" s="246"/>
      <c r="UIV11" s="246"/>
      <c r="UIW11" s="246"/>
      <c r="UIX11" s="246"/>
      <c r="UIY11" s="246"/>
      <c r="UIZ11" s="246"/>
      <c r="UJA11" s="246"/>
      <c r="UJB11" s="246"/>
      <c r="UJC11" s="246"/>
      <c r="UJD11" s="246"/>
      <c r="UJE11" s="246"/>
      <c r="UJF11" s="246"/>
      <c r="UJG11" s="246"/>
      <c r="UJH11" s="246"/>
      <c r="UJI11" s="246"/>
      <c r="UJJ11" s="246"/>
      <c r="UJK11" s="246"/>
      <c r="UJL11" s="246"/>
      <c r="UJM11" s="246"/>
      <c r="UJN11" s="246"/>
      <c r="UJO11" s="246"/>
      <c r="UJP11" s="246"/>
      <c r="UJQ11" s="246"/>
      <c r="UJR11" s="246"/>
      <c r="UJS11" s="246"/>
      <c r="UJT11" s="246"/>
      <c r="UJU11" s="246"/>
      <c r="UJV11" s="246"/>
      <c r="UJW11" s="246"/>
      <c r="UJX11" s="246"/>
      <c r="UJY11" s="246"/>
      <c r="UJZ11" s="246"/>
      <c r="UKA11" s="246"/>
      <c r="UKB11" s="246"/>
      <c r="UKC11" s="246"/>
      <c r="UKD11" s="246"/>
      <c r="UKE11" s="246"/>
      <c r="UKF11" s="246"/>
      <c r="UKG11" s="246"/>
      <c r="UKH11" s="246"/>
      <c r="UKI11" s="246"/>
      <c r="UKJ11" s="246"/>
      <c r="UKK11" s="246"/>
      <c r="UKL11" s="246"/>
      <c r="UKM11" s="246"/>
      <c r="UKN11" s="246"/>
      <c r="UKO11" s="246"/>
      <c r="UKP11" s="246"/>
      <c r="UKQ11" s="246"/>
      <c r="UKR11" s="246"/>
      <c r="UKS11" s="246"/>
      <c r="UKT11" s="246"/>
      <c r="UKU11" s="246"/>
      <c r="UKV11" s="246"/>
      <c r="UKW11" s="246"/>
      <c r="UKX11" s="246"/>
      <c r="UKY11" s="246"/>
      <c r="UKZ11" s="246"/>
      <c r="ULA11" s="246"/>
      <c r="ULB11" s="246"/>
      <c r="ULC11" s="246"/>
      <c r="ULD11" s="246"/>
      <c r="ULE11" s="246"/>
      <c r="ULF11" s="246"/>
      <c r="ULG11" s="246"/>
      <c r="ULH11" s="246"/>
      <c r="ULI11" s="246"/>
      <c r="ULJ11" s="246"/>
      <c r="ULK11" s="246"/>
      <c r="ULL11" s="246"/>
      <c r="ULM11" s="246"/>
      <c r="ULN11" s="246"/>
      <c r="ULO11" s="246"/>
      <c r="ULP11" s="246"/>
      <c r="ULQ11" s="246"/>
      <c r="ULR11" s="246"/>
      <c r="ULS11" s="246"/>
      <c r="ULT11" s="246"/>
      <c r="ULU11" s="246"/>
      <c r="ULV11" s="246"/>
      <c r="ULW11" s="246"/>
      <c r="ULX11" s="246"/>
      <c r="ULY11" s="246"/>
      <c r="ULZ11" s="246"/>
      <c r="UMA11" s="246"/>
      <c r="UMB11" s="246"/>
      <c r="UMC11" s="246"/>
      <c r="UMD11" s="246"/>
      <c r="UME11" s="246"/>
      <c r="UMF11" s="246"/>
      <c r="UMG11" s="246"/>
      <c r="UMH11" s="246"/>
      <c r="UMI11" s="246"/>
      <c r="UMJ11" s="246"/>
      <c r="UMK11" s="246"/>
      <c r="UML11" s="246"/>
      <c r="UMM11" s="246"/>
      <c r="UMN11" s="246"/>
      <c r="UMO11" s="246"/>
      <c r="UMP11" s="246"/>
      <c r="UMQ11" s="246"/>
      <c r="UMR11" s="246"/>
      <c r="UMS11" s="246"/>
      <c r="UMT11" s="246"/>
      <c r="UMU11" s="246"/>
      <c r="UMV11" s="246"/>
      <c r="UMW11" s="246"/>
      <c r="UMX11" s="246"/>
      <c r="UMY11" s="246"/>
      <c r="UMZ11" s="246"/>
      <c r="UNA11" s="246"/>
      <c r="UNB11" s="246"/>
      <c r="UNC11" s="246"/>
      <c r="UND11" s="246"/>
      <c r="UNE11" s="246"/>
      <c r="UNF11" s="246"/>
      <c r="UNG11" s="246"/>
      <c r="UNH11" s="246"/>
      <c r="UNI11" s="246"/>
      <c r="UNJ11" s="246"/>
      <c r="UNK11" s="246"/>
      <c r="UNL11" s="246"/>
      <c r="UNM11" s="246"/>
      <c r="UNN11" s="246"/>
      <c r="UNO11" s="246"/>
      <c r="UNP11" s="246"/>
      <c r="UNQ11" s="246"/>
      <c r="UNR11" s="246"/>
      <c r="UNS11" s="246"/>
      <c r="UNT11" s="246"/>
      <c r="UNU11" s="246"/>
      <c r="UNV11" s="246"/>
      <c r="UNW11" s="246"/>
      <c r="UNX11" s="246"/>
      <c r="UNY11" s="246"/>
      <c r="UNZ11" s="246"/>
      <c r="UOA11" s="246"/>
      <c r="UOB11" s="246"/>
      <c r="UOC11" s="246"/>
      <c r="UOD11" s="246"/>
      <c r="UOE11" s="246"/>
      <c r="UOF11" s="246"/>
      <c r="UOG11" s="246"/>
      <c r="UOH11" s="246"/>
      <c r="UOI11" s="246"/>
      <c r="UOJ11" s="246"/>
      <c r="UOK11" s="246"/>
      <c r="UOL11" s="246"/>
      <c r="UOM11" s="246"/>
      <c r="UON11" s="246"/>
      <c r="UOO11" s="246"/>
      <c r="UOP11" s="246"/>
      <c r="UOQ11" s="246"/>
      <c r="UOR11" s="246"/>
      <c r="UOS11" s="246"/>
      <c r="UOT11" s="246"/>
      <c r="UOU11" s="246"/>
      <c r="UOV11" s="246"/>
      <c r="UOW11" s="246"/>
      <c r="UOX11" s="246"/>
      <c r="UOY11" s="246"/>
      <c r="UOZ11" s="246"/>
      <c r="UPA11" s="246"/>
      <c r="UPB11" s="246"/>
      <c r="UPC11" s="246"/>
      <c r="UPD11" s="246"/>
      <c r="UPE11" s="246"/>
      <c r="UPF11" s="246"/>
      <c r="UPG11" s="246"/>
      <c r="UPH11" s="246"/>
      <c r="UPI11" s="246"/>
      <c r="UPJ11" s="246"/>
      <c r="UPK11" s="246"/>
      <c r="UPL11" s="246"/>
      <c r="UPM11" s="246"/>
      <c r="UPN11" s="246"/>
      <c r="UPO11" s="246"/>
      <c r="UPP11" s="246"/>
      <c r="UPQ11" s="246"/>
      <c r="UPR11" s="246"/>
      <c r="UPS11" s="246"/>
      <c r="UPT11" s="246"/>
      <c r="UPU11" s="246"/>
      <c r="UPV11" s="246"/>
      <c r="UPW11" s="246"/>
      <c r="UPX11" s="246"/>
      <c r="UPY11" s="246"/>
      <c r="UPZ11" s="246"/>
      <c r="UQA11" s="246"/>
      <c r="UQB11" s="246"/>
      <c r="UQC11" s="246"/>
      <c r="UQD11" s="246"/>
      <c r="UQE11" s="246"/>
      <c r="UQF11" s="246"/>
      <c r="UQG11" s="246"/>
      <c r="UQH11" s="246"/>
      <c r="UQI11" s="246"/>
      <c r="UQJ11" s="246"/>
      <c r="UQK11" s="246"/>
      <c r="UQL11" s="246"/>
      <c r="UQM11" s="246"/>
      <c r="UQN11" s="246"/>
      <c r="UQO11" s="246"/>
      <c r="UQP11" s="246"/>
      <c r="UQQ11" s="246"/>
      <c r="UQR11" s="246"/>
      <c r="UQS11" s="246"/>
      <c r="UQT11" s="246"/>
      <c r="UQU11" s="246"/>
      <c r="UQV11" s="246"/>
      <c r="UQW11" s="246"/>
      <c r="UQX11" s="246"/>
      <c r="UQY11" s="246"/>
      <c r="UQZ11" s="246"/>
      <c r="URA11" s="246"/>
      <c r="URB11" s="246"/>
      <c r="URC11" s="246"/>
      <c r="URD11" s="246"/>
      <c r="URE11" s="246"/>
      <c r="URF11" s="246"/>
      <c r="URG11" s="246"/>
      <c r="URH11" s="246"/>
      <c r="URI11" s="246"/>
      <c r="URJ11" s="246"/>
      <c r="URK11" s="246"/>
      <c r="URL11" s="246"/>
      <c r="URM11" s="246"/>
      <c r="URN11" s="246"/>
      <c r="URO11" s="246"/>
      <c r="URP11" s="246"/>
      <c r="URQ11" s="246"/>
      <c r="URR11" s="246"/>
      <c r="URS11" s="246"/>
      <c r="URT11" s="246"/>
      <c r="URU11" s="246"/>
      <c r="URV11" s="246"/>
      <c r="URW11" s="246"/>
      <c r="URX11" s="246"/>
      <c r="URY11" s="246"/>
      <c r="URZ11" s="246"/>
      <c r="USA11" s="246"/>
      <c r="USB11" s="246"/>
      <c r="USC11" s="246"/>
      <c r="USD11" s="246"/>
      <c r="USE11" s="246"/>
      <c r="USF11" s="246"/>
      <c r="USG11" s="246"/>
      <c r="USH11" s="246"/>
      <c r="USI11" s="246"/>
      <c r="USJ11" s="246"/>
      <c r="USK11" s="246"/>
      <c r="USL11" s="246"/>
      <c r="USM11" s="246"/>
      <c r="USN11" s="246"/>
      <c r="USO11" s="246"/>
      <c r="USP11" s="246"/>
      <c r="USQ11" s="246"/>
      <c r="USR11" s="246"/>
      <c r="USS11" s="246"/>
      <c r="UST11" s="246"/>
      <c r="USU11" s="246"/>
      <c r="USV11" s="246"/>
      <c r="USW11" s="246"/>
      <c r="USX11" s="246"/>
      <c r="USY11" s="246"/>
      <c r="USZ11" s="246"/>
      <c r="UTA11" s="246"/>
      <c r="UTB11" s="246"/>
      <c r="UTC11" s="246"/>
      <c r="UTD11" s="246"/>
      <c r="UTE11" s="246"/>
      <c r="UTF11" s="246"/>
      <c r="UTG11" s="246"/>
      <c r="UTH11" s="246"/>
      <c r="UTI11" s="246"/>
      <c r="UTJ11" s="246"/>
      <c r="UTK11" s="246"/>
      <c r="UTL11" s="246"/>
      <c r="UTM11" s="246"/>
      <c r="UTN11" s="246"/>
      <c r="UTO11" s="246"/>
      <c r="UTP11" s="246"/>
      <c r="UTQ11" s="246"/>
      <c r="UTR11" s="246"/>
      <c r="UTS11" s="246"/>
      <c r="UTT11" s="246"/>
      <c r="UTU11" s="246"/>
      <c r="UTV11" s="246"/>
      <c r="UTW11" s="246"/>
      <c r="UTX11" s="246"/>
      <c r="UTY11" s="246"/>
      <c r="UTZ11" s="246"/>
      <c r="UUA11" s="246"/>
      <c r="UUB11" s="246"/>
      <c r="UUC11" s="246"/>
      <c r="UUD11" s="246"/>
      <c r="UUE11" s="246"/>
      <c r="UUF11" s="246"/>
      <c r="UUG11" s="246"/>
      <c r="UUH11" s="246"/>
      <c r="UUI11" s="246"/>
      <c r="UUJ11" s="246"/>
      <c r="UUK11" s="246"/>
      <c r="UUL11" s="246"/>
      <c r="UUM11" s="246"/>
      <c r="UUN11" s="246"/>
      <c r="UUO11" s="246"/>
      <c r="UUP11" s="246"/>
      <c r="UUQ11" s="246"/>
      <c r="UUR11" s="246"/>
      <c r="UUS11" s="246"/>
      <c r="UUT11" s="246"/>
      <c r="UUU11" s="246"/>
      <c r="UUV11" s="246"/>
      <c r="UUW11" s="246"/>
      <c r="UUX11" s="246"/>
      <c r="UUY11" s="246"/>
      <c r="UUZ11" s="246"/>
      <c r="UVA11" s="246"/>
      <c r="UVB11" s="246"/>
      <c r="UVC11" s="246"/>
      <c r="UVD11" s="246"/>
      <c r="UVE11" s="246"/>
      <c r="UVF11" s="246"/>
      <c r="UVG11" s="246"/>
      <c r="UVH11" s="246"/>
      <c r="UVI11" s="246"/>
      <c r="UVJ11" s="246"/>
      <c r="UVK11" s="246"/>
      <c r="UVL11" s="246"/>
      <c r="UVM11" s="246"/>
      <c r="UVN11" s="246"/>
      <c r="UVO11" s="246"/>
      <c r="UVP11" s="246"/>
      <c r="UVQ11" s="246"/>
      <c r="UVR11" s="246"/>
      <c r="UVS11" s="246"/>
      <c r="UVT11" s="246"/>
      <c r="UVU11" s="246"/>
      <c r="UVV11" s="246"/>
      <c r="UVW11" s="246"/>
      <c r="UVX11" s="246"/>
      <c r="UVY11" s="246"/>
      <c r="UVZ11" s="246"/>
      <c r="UWA11" s="246"/>
      <c r="UWB11" s="246"/>
      <c r="UWC11" s="246"/>
      <c r="UWD11" s="246"/>
      <c r="UWE11" s="246"/>
      <c r="UWF11" s="246"/>
      <c r="UWG11" s="246"/>
      <c r="UWH11" s="246"/>
      <c r="UWI11" s="246"/>
      <c r="UWJ11" s="246"/>
      <c r="UWK11" s="246"/>
      <c r="UWL11" s="246"/>
      <c r="UWM11" s="246"/>
      <c r="UWN11" s="246"/>
      <c r="UWO11" s="246"/>
      <c r="UWP11" s="246"/>
      <c r="UWQ11" s="246"/>
      <c r="UWR11" s="246"/>
      <c r="UWS11" s="246"/>
      <c r="UWT11" s="246"/>
      <c r="UWU11" s="246"/>
      <c r="UWV11" s="246"/>
      <c r="UWW11" s="246"/>
      <c r="UWX11" s="246"/>
      <c r="UWY11" s="246"/>
      <c r="UWZ11" s="246"/>
      <c r="UXA11" s="246"/>
      <c r="UXB11" s="246"/>
      <c r="UXC11" s="246"/>
      <c r="UXD11" s="246"/>
      <c r="UXE11" s="246"/>
      <c r="UXF11" s="246"/>
      <c r="UXG11" s="246"/>
      <c r="UXH11" s="246"/>
      <c r="UXI11" s="246"/>
      <c r="UXJ11" s="246"/>
      <c r="UXK11" s="246"/>
      <c r="UXL11" s="246"/>
      <c r="UXM11" s="246"/>
      <c r="UXN11" s="246"/>
      <c r="UXO11" s="246"/>
      <c r="UXP11" s="246"/>
      <c r="UXQ11" s="246"/>
      <c r="UXR11" s="246"/>
      <c r="UXS11" s="246"/>
      <c r="UXT11" s="246"/>
      <c r="UXU11" s="246"/>
      <c r="UXV11" s="246"/>
      <c r="UXW11" s="246"/>
      <c r="UXX11" s="246"/>
      <c r="UXY11" s="246"/>
      <c r="UXZ11" s="246"/>
      <c r="UYA11" s="246"/>
      <c r="UYB11" s="246"/>
      <c r="UYC11" s="246"/>
      <c r="UYD11" s="246"/>
      <c r="UYE11" s="246"/>
      <c r="UYF11" s="246"/>
      <c r="UYG11" s="246"/>
      <c r="UYH11" s="246"/>
      <c r="UYI11" s="246"/>
      <c r="UYJ11" s="246"/>
      <c r="UYK11" s="246"/>
      <c r="UYL11" s="246"/>
      <c r="UYM11" s="246"/>
      <c r="UYN11" s="246"/>
      <c r="UYO11" s="246"/>
      <c r="UYP11" s="246"/>
      <c r="UYQ11" s="246"/>
      <c r="UYR11" s="246"/>
      <c r="UYS11" s="246"/>
      <c r="UYT11" s="246"/>
      <c r="UYU11" s="246"/>
      <c r="UYV11" s="246"/>
      <c r="UYW11" s="246"/>
      <c r="UYX11" s="246"/>
      <c r="UYY11" s="246"/>
      <c r="UYZ11" s="246"/>
      <c r="UZA11" s="246"/>
      <c r="UZB11" s="246"/>
      <c r="UZC11" s="246"/>
      <c r="UZD11" s="246"/>
      <c r="UZE11" s="246"/>
      <c r="UZF11" s="246"/>
      <c r="UZG11" s="246"/>
      <c r="UZH11" s="246"/>
      <c r="UZI11" s="246"/>
      <c r="UZJ11" s="246"/>
      <c r="UZK11" s="246"/>
      <c r="UZL11" s="246"/>
      <c r="UZM11" s="246"/>
      <c r="UZN11" s="246"/>
      <c r="UZO11" s="246"/>
      <c r="UZP11" s="246"/>
      <c r="UZQ11" s="246"/>
      <c r="UZR11" s="246"/>
      <c r="UZS11" s="246"/>
      <c r="UZT11" s="246"/>
      <c r="UZU11" s="246"/>
      <c r="UZV11" s="246"/>
      <c r="UZW11" s="246"/>
      <c r="UZX11" s="246"/>
      <c r="UZY11" s="246"/>
      <c r="UZZ11" s="246"/>
      <c r="VAA11" s="246"/>
      <c r="VAB11" s="246"/>
      <c r="VAC11" s="246"/>
      <c r="VAD11" s="246"/>
      <c r="VAE11" s="246"/>
      <c r="VAF11" s="246"/>
      <c r="VAG11" s="246"/>
      <c r="VAH11" s="246"/>
      <c r="VAI11" s="246"/>
      <c r="VAJ11" s="246"/>
      <c r="VAK11" s="246"/>
      <c r="VAL11" s="246"/>
      <c r="VAM11" s="246"/>
      <c r="VAN11" s="246"/>
      <c r="VAO11" s="246"/>
      <c r="VAP11" s="246"/>
      <c r="VAQ11" s="246"/>
      <c r="VAR11" s="246"/>
      <c r="VAS11" s="246"/>
      <c r="VAT11" s="246"/>
      <c r="VAU11" s="246"/>
      <c r="VAV11" s="246"/>
      <c r="VAW11" s="246"/>
      <c r="VAX11" s="246"/>
      <c r="VAY11" s="246"/>
      <c r="VAZ11" s="246"/>
      <c r="VBA11" s="246"/>
      <c r="VBB11" s="246"/>
      <c r="VBC11" s="246"/>
      <c r="VBD11" s="246"/>
      <c r="VBE11" s="246"/>
      <c r="VBF11" s="246"/>
      <c r="VBG11" s="246"/>
      <c r="VBH11" s="246"/>
      <c r="VBI11" s="246"/>
      <c r="VBJ11" s="246"/>
      <c r="VBK11" s="246"/>
      <c r="VBL11" s="246"/>
      <c r="VBM11" s="246"/>
      <c r="VBN11" s="246"/>
      <c r="VBO11" s="246"/>
      <c r="VBP11" s="246"/>
      <c r="VBQ11" s="246"/>
      <c r="VBR11" s="246"/>
      <c r="VBS11" s="246"/>
      <c r="VBT11" s="246"/>
      <c r="VBU11" s="246"/>
      <c r="VBV11" s="246"/>
      <c r="VBW11" s="246"/>
      <c r="VBX11" s="246"/>
      <c r="VBY11" s="246"/>
      <c r="VBZ11" s="246"/>
      <c r="VCA11" s="246"/>
      <c r="VCB11" s="246"/>
      <c r="VCC11" s="246"/>
      <c r="VCD11" s="246"/>
      <c r="VCE11" s="246"/>
      <c r="VCF11" s="246"/>
      <c r="VCG11" s="246"/>
      <c r="VCH11" s="246"/>
      <c r="VCI11" s="246"/>
      <c r="VCJ11" s="246"/>
      <c r="VCK11" s="246"/>
      <c r="VCL11" s="246"/>
      <c r="VCM11" s="246"/>
      <c r="VCN11" s="246"/>
      <c r="VCO11" s="246"/>
      <c r="VCP11" s="246"/>
      <c r="VCQ11" s="246"/>
      <c r="VCR11" s="246"/>
      <c r="VCS11" s="246"/>
      <c r="VCT11" s="246"/>
      <c r="VCU11" s="246"/>
      <c r="VCV11" s="246"/>
      <c r="VCW11" s="246"/>
      <c r="VCX11" s="246"/>
      <c r="VCY11" s="246"/>
      <c r="VCZ11" s="246"/>
      <c r="VDA11" s="246"/>
      <c r="VDB11" s="246"/>
      <c r="VDC11" s="246"/>
      <c r="VDD11" s="246"/>
      <c r="VDE11" s="246"/>
      <c r="VDF11" s="246"/>
      <c r="VDG11" s="246"/>
      <c r="VDH11" s="246"/>
      <c r="VDI11" s="246"/>
      <c r="VDJ11" s="246"/>
      <c r="VDK11" s="246"/>
      <c r="VDL11" s="246"/>
      <c r="VDM11" s="246"/>
      <c r="VDN11" s="246"/>
      <c r="VDO11" s="246"/>
      <c r="VDP11" s="246"/>
      <c r="VDQ11" s="246"/>
      <c r="VDR11" s="246"/>
      <c r="VDS11" s="246"/>
      <c r="VDT11" s="246"/>
      <c r="VDU11" s="246"/>
      <c r="VDV11" s="246"/>
      <c r="VDW11" s="246"/>
      <c r="VDX11" s="246"/>
      <c r="VDY11" s="246"/>
      <c r="VDZ11" s="246"/>
      <c r="VEA11" s="246"/>
      <c r="VEB11" s="246"/>
      <c r="VEC11" s="246"/>
      <c r="VED11" s="246"/>
      <c r="VEE11" s="246"/>
      <c r="VEF11" s="246"/>
      <c r="VEG11" s="246"/>
      <c r="VEH11" s="246"/>
      <c r="VEI11" s="246"/>
      <c r="VEJ11" s="246"/>
      <c r="VEK11" s="246"/>
      <c r="VEL11" s="246"/>
      <c r="VEM11" s="246"/>
      <c r="VEN11" s="246"/>
      <c r="VEO11" s="246"/>
      <c r="VEP11" s="246"/>
      <c r="VEQ11" s="246"/>
      <c r="VER11" s="246"/>
      <c r="VES11" s="246"/>
      <c r="VET11" s="246"/>
      <c r="VEU11" s="246"/>
      <c r="VEV11" s="246"/>
      <c r="VEW11" s="246"/>
      <c r="VEX11" s="246"/>
      <c r="VEY11" s="246"/>
      <c r="VEZ11" s="246"/>
      <c r="VFA11" s="246"/>
      <c r="VFB11" s="246"/>
      <c r="VFC11" s="246"/>
      <c r="VFD11" s="246"/>
      <c r="VFE11" s="246"/>
      <c r="VFF11" s="246"/>
      <c r="VFG11" s="246"/>
      <c r="VFH11" s="246"/>
      <c r="VFI11" s="246"/>
      <c r="VFJ11" s="246"/>
      <c r="VFK11" s="246"/>
      <c r="VFL11" s="246"/>
      <c r="VFM11" s="246"/>
      <c r="VFN11" s="246"/>
      <c r="VFO11" s="246"/>
      <c r="VFP11" s="246"/>
      <c r="VFQ11" s="246"/>
      <c r="VFR11" s="246"/>
      <c r="VFS11" s="246"/>
      <c r="VFT11" s="246"/>
      <c r="VFU11" s="246"/>
      <c r="VFV11" s="246"/>
      <c r="VFW11" s="246"/>
      <c r="VFX11" s="246"/>
      <c r="VFY11" s="246"/>
      <c r="VFZ11" s="246"/>
      <c r="VGA11" s="246"/>
      <c r="VGB11" s="246"/>
      <c r="VGC11" s="246"/>
      <c r="VGD11" s="246"/>
      <c r="VGE11" s="246"/>
      <c r="VGF11" s="246"/>
      <c r="VGG11" s="246"/>
      <c r="VGH11" s="246"/>
      <c r="VGI11" s="246"/>
      <c r="VGJ11" s="246"/>
      <c r="VGK11" s="246"/>
      <c r="VGL11" s="246"/>
      <c r="VGM11" s="246"/>
      <c r="VGN11" s="246"/>
      <c r="VGO11" s="246"/>
      <c r="VGP11" s="246"/>
      <c r="VGQ11" s="246"/>
      <c r="VGR11" s="246"/>
      <c r="VGS11" s="246"/>
      <c r="VGT11" s="246"/>
      <c r="VGU11" s="246"/>
      <c r="VGV11" s="246"/>
      <c r="VGW11" s="246"/>
      <c r="VGX11" s="246"/>
      <c r="VGY11" s="246"/>
      <c r="VGZ11" s="246"/>
      <c r="VHA11" s="246"/>
      <c r="VHB11" s="246"/>
      <c r="VHC11" s="246"/>
      <c r="VHD11" s="246"/>
      <c r="VHE11" s="246"/>
      <c r="VHF11" s="246"/>
      <c r="VHG11" s="246"/>
      <c r="VHH11" s="246"/>
      <c r="VHI11" s="246"/>
      <c r="VHJ11" s="246"/>
      <c r="VHK11" s="246"/>
      <c r="VHL11" s="246"/>
      <c r="VHM11" s="246"/>
      <c r="VHN11" s="246"/>
      <c r="VHO11" s="246"/>
      <c r="VHP11" s="246"/>
      <c r="VHQ11" s="246"/>
      <c r="VHR11" s="246"/>
      <c r="VHS11" s="246"/>
      <c r="VHT11" s="246"/>
      <c r="VHU11" s="246"/>
      <c r="VHV11" s="246"/>
      <c r="VHW11" s="246"/>
      <c r="VHX11" s="246"/>
      <c r="VHY11" s="246"/>
      <c r="VHZ11" s="246"/>
      <c r="VIA11" s="246"/>
      <c r="VIB11" s="246"/>
      <c r="VIC11" s="246"/>
      <c r="VID11" s="246"/>
      <c r="VIE11" s="246"/>
      <c r="VIF11" s="246"/>
      <c r="VIG11" s="246"/>
      <c r="VIH11" s="246"/>
      <c r="VII11" s="246"/>
      <c r="VIJ11" s="246"/>
      <c r="VIK11" s="246"/>
      <c r="VIL11" s="246"/>
      <c r="VIM11" s="246"/>
      <c r="VIN11" s="246"/>
      <c r="VIO11" s="246"/>
      <c r="VIP11" s="246"/>
      <c r="VIQ11" s="246"/>
      <c r="VIR11" s="246"/>
      <c r="VIS11" s="246"/>
      <c r="VIT11" s="246"/>
      <c r="VIU11" s="246"/>
      <c r="VIV11" s="246"/>
      <c r="VIW11" s="246"/>
      <c r="VIX11" s="246"/>
      <c r="VIY11" s="246"/>
      <c r="VIZ11" s="246"/>
      <c r="VJA11" s="246"/>
      <c r="VJB11" s="246"/>
      <c r="VJC11" s="246"/>
      <c r="VJD11" s="246"/>
      <c r="VJE11" s="246"/>
      <c r="VJF11" s="246"/>
      <c r="VJG11" s="246"/>
      <c r="VJH11" s="246"/>
      <c r="VJI11" s="246"/>
      <c r="VJJ11" s="246"/>
      <c r="VJK11" s="246"/>
      <c r="VJL11" s="246"/>
      <c r="VJM11" s="246"/>
      <c r="VJN11" s="246"/>
      <c r="VJO11" s="246"/>
      <c r="VJP11" s="246"/>
      <c r="VJQ11" s="246"/>
      <c r="VJR11" s="246"/>
      <c r="VJS11" s="246"/>
      <c r="VJT11" s="246"/>
      <c r="VJU11" s="246"/>
      <c r="VJV11" s="246"/>
      <c r="VJW11" s="246"/>
      <c r="VJX11" s="246"/>
      <c r="VJY11" s="246"/>
      <c r="VJZ11" s="246"/>
      <c r="VKA11" s="246"/>
      <c r="VKB11" s="246"/>
      <c r="VKC11" s="246"/>
      <c r="VKD11" s="246"/>
      <c r="VKE11" s="246"/>
      <c r="VKF11" s="246"/>
      <c r="VKG11" s="246"/>
      <c r="VKH11" s="246"/>
      <c r="VKI11" s="246"/>
      <c r="VKJ11" s="246"/>
      <c r="VKK11" s="246"/>
      <c r="VKL11" s="246"/>
      <c r="VKM11" s="246"/>
      <c r="VKN11" s="246"/>
      <c r="VKO11" s="246"/>
      <c r="VKP11" s="246"/>
      <c r="VKQ11" s="246"/>
      <c r="VKR11" s="246"/>
      <c r="VKS11" s="246"/>
      <c r="VKT11" s="246"/>
      <c r="VKU11" s="246"/>
      <c r="VKV11" s="246"/>
      <c r="VKW11" s="246"/>
      <c r="VKX11" s="246"/>
      <c r="VKY11" s="246"/>
      <c r="VKZ11" s="246"/>
      <c r="VLA11" s="246"/>
      <c r="VLB11" s="246"/>
      <c r="VLC11" s="246"/>
      <c r="VLD11" s="246"/>
      <c r="VLE11" s="246"/>
      <c r="VLF11" s="246"/>
      <c r="VLG11" s="246"/>
      <c r="VLH11" s="246"/>
      <c r="VLI11" s="246"/>
      <c r="VLJ11" s="246"/>
      <c r="VLK11" s="246"/>
      <c r="VLL11" s="246"/>
      <c r="VLM11" s="246"/>
      <c r="VLN11" s="246"/>
      <c r="VLO11" s="246"/>
      <c r="VLP11" s="246"/>
      <c r="VLQ11" s="246"/>
      <c r="VLR11" s="246"/>
      <c r="VLS11" s="246"/>
      <c r="VLT11" s="246"/>
      <c r="VLU11" s="246"/>
      <c r="VLV11" s="246"/>
      <c r="VLW11" s="246"/>
      <c r="VLX11" s="246"/>
      <c r="VLY11" s="246"/>
      <c r="VLZ11" s="246"/>
      <c r="VMA11" s="246"/>
      <c r="VMB11" s="246"/>
      <c r="VMC11" s="246"/>
      <c r="VMD11" s="246"/>
      <c r="VME11" s="246"/>
      <c r="VMF11" s="246"/>
      <c r="VMG11" s="246"/>
      <c r="VMH11" s="246"/>
      <c r="VMI11" s="246"/>
      <c r="VMJ11" s="246"/>
      <c r="VMK11" s="246"/>
      <c r="VML11" s="246"/>
      <c r="VMM11" s="246"/>
      <c r="VMN11" s="246"/>
      <c r="VMO11" s="246"/>
      <c r="VMP11" s="246"/>
      <c r="VMQ11" s="246"/>
      <c r="VMR11" s="246"/>
      <c r="VMS11" s="246"/>
      <c r="VMT11" s="246"/>
      <c r="VMU11" s="246"/>
      <c r="VMV11" s="246"/>
      <c r="VMW11" s="246"/>
      <c r="VMX11" s="246"/>
      <c r="VMY11" s="246"/>
      <c r="VMZ11" s="246"/>
      <c r="VNA11" s="246"/>
      <c r="VNB11" s="246"/>
      <c r="VNC11" s="246"/>
      <c r="VND11" s="246"/>
      <c r="VNE11" s="246"/>
      <c r="VNF11" s="246"/>
      <c r="VNG11" s="246"/>
      <c r="VNH11" s="246"/>
      <c r="VNI11" s="246"/>
      <c r="VNJ11" s="246"/>
      <c r="VNK11" s="246"/>
      <c r="VNL11" s="246"/>
      <c r="VNM11" s="246"/>
      <c r="VNN11" s="246"/>
      <c r="VNO11" s="246"/>
      <c r="VNP11" s="246"/>
      <c r="VNQ11" s="246"/>
      <c r="VNR11" s="246"/>
      <c r="VNS11" s="246"/>
      <c r="VNT11" s="246"/>
      <c r="VNU11" s="246"/>
      <c r="VNV11" s="246"/>
      <c r="VNW11" s="246"/>
      <c r="VNX11" s="246"/>
      <c r="VNY11" s="246"/>
      <c r="VNZ11" s="246"/>
      <c r="VOA11" s="246"/>
      <c r="VOB11" s="246"/>
      <c r="VOC11" s="246"/>
      <c r="VOD11" s="246"/>
      <c r="VOE11" s="246"/>
      <c r="VOF11" s="246"/>
      <c r="VOG11" s="246"/>
      <c r="VOH11" s="246"/>
      <c r="VOI11" s="246"/>
      <c r="VOJ11" s="246"/>
      <c r="VOK11" s="246"/>
      <c r="VOL11" s="246"/>
      <c r="VOM11" s="246"/>
      <c r="VON11" s="246"/>
      <c r="VOO11" s="246"/>
      <c r="VOP11" s="246"/>
      <c r="VOQ11" s="246"/>
      <c r="VOR11" s="246"/>
      <c r="VOS11" s="246"/>
      <c r="VOT11" s="246"/>
      <c r="VOU11" s="246"/>
      <c r="VOV11" s="246"/>
      <c r="VOW11" s="246"/>
      <c r="VOX11" s="246"/>
      <c r="VOY11" s="246"/>
      <c r="VOZ11" s="246"/>
      <c r="VPA11" s="246"/>
      <c r="VPB11" s="246"/>
      <c r="VPC11" s="246"/>
      <c r="VPD11" s="246"/>
      <c r="VPE11" s="246"/>
      <c r="VPF11" s="246"/>
      <c r="VPG11" s="246"/>
      <c r="VPH11" s="246"/>
      <c r="VPI11" s="246"/>
      <c r="VPJ11" s="246"/>
      <c r="VPK11" s="246"/>
      <c r="VPL11" s="246"/>
      <c r="VPM11" s="246"/>
      <c r="VPN11" s="246"/>
      <c r="VPO11" s="246"/>
      <c r="VPP11" s="246"/>
      <c r="VPQ11" s="246"/>
      <c r="VPR11" s="246"/>
      <c r="VPS11" s="246"/>
      <c r="VPT11" s="246"/>
      <c r="VPU11" s="246"/>
      <c r="VPV11" s="246"/>
      <c r="VPW11" s="246"/>
      <c r="VPX11" s="246"/>
      <c r="VPY11" s="246"/>
      <c r="VPZ11" s="246"/>
      <c r="VQA11" s="246"/>
      <c r="VQB11" s="246"/>
      <c r="VQC11" s="246"/>
      <c r="VQD11" s="246"/>
      <c r="VQE11" s="246"/>
      <c r="VQF11" s="246"/>
      <c r="VQG11" s="246"/>
      <c r="VQH11" s="246"/>
      <c r="VQI11" s="246"/>
      <c r="VQJ11" s="246"/>
      <c r="VQK11" s="246"/>
      <c r="VQL11" s="246"/>
      <c r="VQM11" s="246"/>
      <c r="VQN11" s="246"/>
      <c r="VQO11" s="246"/>
      <c r="VQP11" s="246"/>
      <c r="VQQ11" s="246"/>
      <c r="VQR11" s="246"/>
      <c r="VQS11" s="246"/>
      <c r="VQT11" s="246"/>
      <c r="VQU11" s="246"/>
      <c r="VQV11" s="246"/>
      <c r="VQW11" s="246"/>
      <c r="VQX11" s="246"/>
      <c r="VQY11" s="246"/>
      <c r="VQZ11" s="246"/>
      <c r="VRA11" s="246"/>
      <c r="VRB11" s="246"/>
      <c r="VRC11" s="246"/>
      <c r="VRD11" s="246"/>
      <c r="VRE11" s="246"/>
      <c r="VRF11" s="246"/>
      <c r="VRG11" s="246"/>
      <c r="VRH11" s="246"/>
      <c r="VRI11" s="246"/>
      <c r="VRJ11" s="246"/>
      <c r="VRK11" s="246"/>
      <c r="VRL11" s="246"/>
      <c r="VRM11" s="246"/>
      <c r="VRN11" s="246"/>
      <c r="VRO11" s="246"/>
      <c r="VRP11" s="246"/>
      <c r="VRQ11" s="246"/>
      <c r="VRR11" s="246"/>
      <c r="VRS11" s="246"/>
      <c r="VRT11" s="246"/>
      <c r="VRU11" s="246"/>
      <c r="VRV11" s="246"/>
      <c r="VRW11" s="246"/>
      <c r="VRX11" s="246"/>
      <c r="VRY11" s="246"/>
      <c r="VRZ11" s="246"/>
      <c r="VSA11" s="246"/>
      <c r="VSB11" s="246"/>
      <c r="VSC11" s="246"/>
      <c r="VSD11" s="246"/>
      <c r="VSE11" s="246"/>
      <c r="VSF11" s="246"/>
      <c r="VSG11" s="246"/>
      <c r="VSH11" s="246"/>
      <c r="VSI11" s="246"/>
      <c r="VSJ11" s="246"/>
      <c r="VSK11" s="246"/>
      <c r="VSL11" s="246"/>
      <c r="VSM11" s="246"/>
      <c r="VSN11" s="246"/>
      <c r="VSO11" s="246"/>
      <c r="VSP11" s="246"/>
      <c r="VSQ11" s="246"/>
      <c r="VSR11" s="246"/>
      <c r="VSS11" s="246"/>
      <c r="VST11" s="246"/>
      <c r="VSU11" s="246"/>
      <c r="VSV11" s="246"/>
      <c r="VSW11" s="246"/>
      <c r="VSX11" s="246"/>
      <c r="VSY11" s="246"/>
      <c r="VSZ11" s="246"/>
      <c r="VTA11" s="246"/>
      <c r="VTB11" s="246"/>
      <c r="VTC11" s="246"/>
      <c r="VTD11" s="246"/>
      <c r="VTE11" s="246"/>
      <c r="VTF11" s="246"/>
      <c r="VTG11" s="246"/>
      <c r="VTH11" s="246"/>
      <c r="VTI11" s="246"/>
      <c r="VTJ11" s="246"/>
      <c r="VTK11" s="246"/>
      <c r="VTL11" s="246"/>
      <c r="VTM11" s="246"/>
      <c r="VTN11" s="246"/>
      <c r="VTO11" s="246"/>
      <c r="VTP11" s="246"/>
      <c r="VTQ11" s="246"/>
      <c r="VTR11" s="246"/>
      <c r="VTS11" s="246"/>
      <c r="VTT11" s="246"/>
      <c r="VTU11" s="246"/>
      <c r="VTV11" s="246"/>
      <c r="VTW11" s="246"/>
      <c r="VTX11" s="246"/>
      <c r="VTY11" s="246"/>
      <c r="VTZ11" s="246"/>
      <c r="VUA11" s="246"/>
      <c r="VUB11" s="246"/>
      <c r="VUC11" s="246"/>
      <c r="VUD11" s="246"/>
      <c r="VUE11" s="246"/>
      <c r="VUF11" s="246"/>
      <c r="VUG11" s="246"/>
      <c r="VUH11" s="246"/>
      <c r="VUI11" s="246"/>
      <c r="VUJ11" s="246"/>
      <c r="VUK11" s="246"/>
      <c r="VUL11" s="246"/>
      <c r="VUM11" s="246"/>
      <c r="VUN11" s="246"/>
      <c r="VUO11" s="246"/>
      <c r="VUP11" s="246"/>
      <c r="VUQ11" s="246"/>
      <c r="VUR11" s="246"/>
      <c r="VUS11" s="246"/>
      <c r="VUT11" s="246"/>
      <c r="VUU11" s="246"/>
      <c r="VUV11" s="246"/>
      <c r="VUW11" s="246"/>
      <c r="VUX11" s="246"/>
      <c r="VUY11" s="246"/>
      <c r="VUZ11" s="246"/>
      <c r="VVA11" s="246"/>
      <c r="VVB11" s="246"/>
      <c r="VVC11" s="246"/>
      <c r="VVD11" s="246"/>
      <c r="VVE11" s="246"/>
      <c r="VVF11" s="246"/>
      <c r="VVG11" s="246"/>
      <c r="VVH11" s="246"/>
      <c r="VVI11" s="246"/>
      <c r="VVJ11" s="246"/>
      <c r="VVK11" s="246"/>
      <c r="VVL11" s="246"/>
      <c r="VVM11" s="246"/>
      <c r="VVN11" s="246"/>
      <c r="VVO11" s="246"/>
      <c r="VVP11" s="246"/>
      <c r="VVQ11" s="246"/>
      <c r="VVR11" s="246"/>
      <c r="VVS11" s="246"/>
      <c r="VVT11" s="246"/>
      <c r="VVU11" s="246"/>
      <c r="VVV11" s="246"/>
      <c r="VVW11" s="246"/>
      <c r="VVX11" s="246"/>
      <c r="VVY11" s="246"/>
      <c r="VVZ11" s="246"/>
      <c r="VWA11" s="246"/>
      <c r="VWB11" s="246"/>
      <c r="VWC11" s="246"/>
      <c r="VWD11" s="246"/>
      <c r="VWE11" s="246"/>
      <c r="VWF11" s="246"/>
      <c r="VWG11" s="246"/>
      <c r="VWH11" s="246"/>
      <c r="VWI11" s="246"/>
      <c r="VWJ11" s="246"/>
      <c r="VWK11" s="246"/>
      <c r="VWL11" s="246"/>
      <c r="VWM11" s="246"/>
      <c r="VWN11" s="246"/>
      <c r="VWO11" s="246"/>
      <c r="VWP11" s="246"/>
      <c r="VWQ11" s="246"/>
      <c r="VWR11" s="246"/>
      <c r="VWS11" s="246"/>
      <c r="VWT11" s="246"/>
      <c r="VWU11" s="246"/>
      <c r="VWV11" s="246"/>
      <c r="VWW11" s="246"/>
      <c r="VWX11" s="246"/>
      <c r="VWY11" s="246"/>
      <c r="VWZ11" s="246"/>
      <c r="VXA11" s="246"/>
      <c r="VXB11" s="246"/>
      <c r="VXC11" s="246"/>
      <c r="VXD11" s="246"/>
      <c r="VXE11" s="246"/>
      <c r="VXF11" s="246"/>
      <c r="VXG11" s="246"/>
      <c r="VXH11" s="246"/>
      <c r="VXI11" s="246"/>
      <c r="VXJ11" s="246"/>
      <c r="VXK11" s="246"/>
      <c r="VXL11" s="246"/>
      <c r="VXM11" s="246"/>
      <c r="VXN11" s="246"/>
      <c r="VXO11" s="246"/>
      <c r="VXP11" s="246"/>
      <c r="VXQ11" s="246"/>
      <c r="VXR11" s="246"/>
      <c r="VXS11" s="246"/>
      <c r="VXT11" s="246"/>
      <c r="VXU11" s="246"/>
      <c r="VXV11" s="246"/>
      <c r="VXW11" s="246"/>
      <c r="VXX11" s="246"/>
      <c r="VXY11" s="246"/>
      <c r="VXZ11" s="246"/>
      <c r="VYA11" s="246"/>
      <c r="VYB11" s="246"/>
      <c r="VYC11" s="246"/>
      <c r="VYD11" s="246"/>
      <c r="VYE11" s="246"/>
      <c r="VYF11" s="246"/>
      <c r="VYG11" s="246"/>
      <c r="VYH11" s="246"/>
      <c r="VYI11" s="246"/>
      <c r="VYJ11" s="246"/>
      <c r="VYK11" s="246"/>
      <c r="VYL11" s="246"/>
      <c r="VYM11" s="246"/>
      <c r="VYN11" s="246"/>
      <c r="VYO11" s="246"/>
      <c r="VYP11" s="246"/>
      <c r="VYQ11" s="246"/>
      <c r="VYR11" s="246"/>
      <c r="VYS11" s="246"/>
      <c r="VYT11" s="246"/>
      <c r="VYU11" s="246"/>
      <c r="VYV11" s="246"/>
      <c r="VYW11" s="246"/>
      <c r="VYX11" s="246"/>
      <c r="VYY11" s="246"/>
      <c r="VYZ11" s="246"/>
      <c r="VZA11" s="246"/>
      <c r="VZB11" s="246"/>
      <c r="VZC11" s="246"/>
      <c r="VZD11" s="246"/>
      <c r="VZE11" s="246"/>
      <c r="VZF11" s="246"/>
      <c r="VZG11" s="246"/>
      <c r="VZH11" s="246"/>
      <c r="VZI11" s="246"/>
      <c r="VZJ11" s="246"/>
      <c r="VZK11" s="246"/>
      <c r="VZL11" s="246"/>
      <c r="VZM11" s="246"/>
      <c r="VZN11" s="246"/>
      <c r="VZO11" s="246"/>
      <c r="VZP11" s="246"/>
      <c r="VZQ11" s="246"/>
      <c r="VZR11" s="246"/>
      <c r="VZS11" s="246"/>
      <c r="VZT11" s="246"/>
      <c r="VZU11" s="246"/>
      <c r="VZV11" s="246"/>
      <c r="VZW11" s="246"/>
      <c r="VZX11" s="246"/>
      <c r="VZY11" s="246"/>
      <c r="VZZ11" s="246"/>
      <c r="WAA11" s="246"/>
      <c r="WAB11" s="246"/>
      <c r="WAC11" s="246"/>
      <c r="WAD11" s="246"/>
      <c r="WAE11" s="246"/>
      <c r="WAF11" s="246"/>
      <c r="WAG11" s="246"/>
      <c r="WAH11" s="246"/>
      <c r="WAI11" s="246"/>
      <c r="WAJ11" s="246"/>
      <c r="WAK11" s="246"/>
      <c r="WAL11" s="246"/>
      <c r="WAM11" s="246"/>
      <c r="WAN11" s="246"/>
      <c r="WAO11" s="246"/>
      <c r="WAP11" s="246"/>
      <c r="WAQ11" s="246"/>
      <c r="WAR11" s="246"/>
      <c r="WAS11" s="246"/>
      <c r="WAT11" s="246"/>
      <c r="WAU11" s="246"/>
      <c r="WAV11" s="246"/>
      <c r="WAW11" s="246"/>
      <c r="WAX11" s="246"/>
      <c r="WAY11" s="246"/>
      <c r="WAZ11" s="246"/>
      <c r="WBA11" s="246"/>
      <c r="WBB11" s="246"/>
      <c r="WBC11" s="246"/>
      <c r="WBD11" s="246"/>
      <c r="WBE11" s="246"/>
      <c r="WBF11" s="246"/>
      <c r="WBG11" s="246"/>
      <c r="WBH11" s="246"/>
      <c r="WBI11" s="246"/>
      <c r="WBJ11" s="246"/>
      <c r="WBK11" s="246"/>
      <c r="WBL11" s="246"/>
      <c r="WBM11" s="246"/>
      <c r="WBN11" s="246"/>
      <c r="WBO11" s="246"/>
      <c r="WBP11" s="246"/>
      <c r="WBQ11" s="246"/>
      <c r="WBR11" s="246"/>
      <c r="WBS11" s="246"/>
      <c r="WBT11" s="246"/>
      <c r="WBU11" s="246"/>
      <c r="WBV11" s="246"/>
      <c r="WBW11" s="246"/>
      <c r="WBX11" s="246"/>
      <c r="WBY11" s="246"/>
      <c r="WBZ11" s="246"/>
      <c r="WCA11" s="246"/>
      <c r="WCB11" s="246"/>
      <c r="WCC11" s="246"/>
      <c r="WCD11" s="246"/>
      <c r="WCE11" s="246"/>
      <c r="WCF11" s="246"/>
      <c r="WCG11" s="246"/>
      <c r="WCH11" s="246"/>
      <c r="WCI11" s="246"/>
      <c r="WCJ11" s="246"/>
      <c r="WCK11" s="246"/>
      <c r="WCL11" s="246"/>
      <c r="WCM11" s="246"/>
      <c r="WCN11" s="246"/>
      <c r="WCO11" s="246"/>
      <c r="WCP11" s="246"/>
      <c r="WCQ11" s="246"/>
      <c r="WCR11" s="246"/>
      <c r="WCS11" s="246"/>
      <c r="WCT11" s="246"/>
      <c r="WCU11" s="246"/>
      <c r="WCV11" s="246"/>
      <c r="WCW11" s="246"/>
      <c r="WCX11" s="246"/>
      <c r="WCY11" s="246"/>
      <c r="WCZ11" s="246"/>
      <c r="WDA11" s="246"/>
      <c r="WDB11" s="246"/>
      <c r="WDC11" s="246"/>
      <c r="WDD11" s="246"/>
      <c r="WDE11" s="246"/>
      <c r="WDF11" s="246"/>
      <c r="WDG11" s="246"/>
      <c r="WDH11" s="246"/>
      <c r="WDI11" s="246"/>
      <c r="WDJ11" s="246"/>
      <c r="WDK11" s="246"/>
      <c r="WDL11" s="246"/>
      <c r="WDM11" s="246"/>
      <c r="WDN11" s="246"/>
      <c r="WDO11" s="246"/>
      <c r="WDP11" s="246"/>
      <c r="WDQ11" s="246"/>
      <c r="WDR11" s="246"/>
      <c r="WDS11" s="246"/>
      <c r="WDT11" s="246"/>
      <c r="WDU11" s="246"/>
      <c r="WDV11" s="246"/>
      <c r="WDW11" s="246"/>
      <c r="WDX11" s="246"/>
      <c r="WDY11" s="246"/>
      <c r="WDZ11" s="246"/>
      <c r="WEA11" s="246"/>
      <c r="WEB11" s="246"/>
      <c r="WEC11" s="246"/>
      <c r="WED11" s="246"/>
      <c r="WEE11" s="246"/>
      <c r="WEF11" s="246"/>
      <c r="WEG11" s="246"/>
      <c r="WEH11" s="246"/>
      <c r="WEI11" s="246"/>
      <c r="WEJ11" s="246"/>
      <c r="WEK11" s="246"/>
      <c r="WEL11" s="246"/>
      <c r="WEM11" s="246"/>
      <c r="WEN11" s="246"/>
      <c r="WEO11" s="246"/>
      <c r="WEP11" s="246"/>
      <c r="WEQ11" s="246"/>
      <c r="WER11" s="246"/>
      <c r="WES11" s="246"/>
      <c r="WET11" s="246"/>
      <c r="WEU11" s="246"/>
      <c r="WEV11" s="246"/>
      <c r="WEW11" s="246"/>
      <c r="WEX11" s="246"/>
      <c r="WEY11" s="246"/>
      <c r="WEZ11" s="246"/>
      <c r="WFA11" s="246"/>
      <c r="WFB11" s="246"/>
      <c r="WFC11" s="246"/>
      <c r="WFD11" s="246"/>
      <c r="WFE11" s="246"/>
      <c r="WFF11" s="246"/>
      <c r="WFG11" s="246"/>
      <c r="WFH11" s="246"/>
      <c r="WFI11" s="246"/>
      <c r="WFJ11" s="246"/>
      <c r="WFK11" s="246"/>
      <c r="WFL11" s="246"/>
      <c r="WFM11" s="246"/>
      <c r="WFN11" s="246"/>
      <c r="WFO11" s="246"/>
      <c r="WFP11" s="246"/>
      <c r="WFQ11" s="246"/>
      <c r="WFR11" s="246"/>
      <c r="WFS11" s="246"/>
      <c r="WFT11" s="246"/>
      <c r="WFU11" s="246"/>
      <c r="WFV11" s="246"/>
      <c r="WFW11" s="246"/>
      <c r="WFX11" s="246"/>
      <c r="WFY11" s="246"/>
      <c r="WFZ11" s="246"/>
      <c r="WGA11" s="246"/>
      <c r="WGB11" s="246"/>
      <c r="WGC11" s="246"/>
      <c r="WGD11" s="246"/>
      <c r="WGE11" s="246"/>
      <c r="WGF11" s="246"/>
      <c r="WGG11" s="246"/>
      <c r="WGH11" s="246"/>
      <c r="WGI11" s="246"/>
      <c r="WGJ11" s="246"/>
      <c r="WGK11" s="246"/>
      <c r="WGL11" s="246"/>
      <c r="WGM11" s="246"/>
      <c r="WGN11" s="246"/>
      <c r="WGO11" s="246"/>
      <c r="WGP11" s="246"/>
      <c r="WGQ11" s="246"/>
      <c r="WGR11" s="246"/>
      <c r="WGS11" s="246"/>
      <c r="WGT11" s="246"/>
      <c r="WGU11" s="246"/>
      <c r="WGV11" s="246"/>
      <c r="WGW11" s="246"/>
      <c r="WGX11" s="246"/>
      <c r="WGY11" s="246"/>
      <c r="WGZ11" s="246"/>
      <c r="WHA11" s="246"/>
      <c r="WHB11" s="246"/>
      <c r="WHC11" s="246"/>
      <c r="WHD11" s="246"/>
      <c r="WHE11" s="246"/>
      <c r="WHF11" s="246"/>
      <c r="WHG11" s="246"/>
      <c r="WHH11" s="246"/>
      <c r="WHI11" s="246"/>
      <c r="WHJ11" s="246"/>
      <c r="WHK11" s="246"/>
      <c r="WHL11" s="246"/>
      <c r="WHM11" s="246"/>
      <c r="WHN11" s="246"/>
      <c r="WHO11" s="246"/>
      <c r="WHP11" s="246"/>
      <c r="WHQ11" s="246"/>
      <c r="WHR11" s="246"/>
      <c r="WHS11" s="246"/>
      <c r="WHT11" s="246"/>
      <c r="WHU11" s="246"/>
      <c r="WHV11" s="246"/>
      <c r="WHW11" s="246"/>
      <c r="WHX11" s="246"/>
      <c r="WHY11" s="246"/>
      <c r="WHZ11" s="246"/>
      <c r="WIA11" s="246"/>
      <c r="WIB11" s="246"/>
      <c r="WIC11" s="246"/>
      <c r="WID11" s="246"/>
      <c r="WIE11" s="246"/>
      <c r="WIF11" s="246"/>
      <c r="WIG11" s="246"/>
      <c r="WIH11" s="246"/>
      <c r="WII11" s="246"/>
      <c r="WIJ11" s="246"/>
      <c r="WIK11" s="246"/>
      <c r="WIL11" s="246"/>
      <c r="WIM11" s="246"/>
      <c r="WIN11" s="246"/>
      <c r="WIO11" s="246"/>
      <c r="WIP11" s="246"/>
      <c r="WIQ11" s="246"/>
      <c r="WIR11" s="246"/>
      <c r="WIS11" s="246"/>
      <c r="WIT11" s="246"/>
      <c r="WIU11" s="246"/>
      <c r="WIV11" s="246"/>
      <c r="WIW11" s="246"/>
      <c r="WIX11" s="246"/>
      <c r="WIY11" s="246"/>
      <c r="WIZ11" s="246"/>
      <c r="WJA11" s="246"/>
      <c r="WJB11" s="246"/>
      <c r="WJC11" s="246"/>
      <c r="WJD11" s="246"/>
      <c r="WJE11" s="246"/>
      <c r="WJF11" s="246"/>
      <c r="WJG11" s="246"/>
      <c r="WJH11" s="246"/>
      <c r="WJI11" s="246"/>
      <c r="WJJ11" s="246"/>
      <c r="WJK11" s="246"/>
      <c r="WJL11" s="246"/>
      <c r="WJM11" s="246"/>
      <c r="WJN11" s="246"/>
      <c r="WJO11" s="246"/>
      <c r="WJP11" s="246"/>
      <c r="WJQ11" s="246"/>
      <c r="WJR11" s="246"/>
      <c r="WJS11" s="246"/>
      <c r="WJT11" s="246"/>
      <c r="WJU11" s="246"/>
      <c r="WJV11" s="246"/>
      <c r="WJW11" s="246"/>
      <c r="WJX11" s="246"/>
      <c r="WJY11" s="246"/>
      <c r="WJZ11" s="246"/>
      <c r="WKA11" s="246"/>
      <c r="WKB11" s="246"/>
      <c r="WKC11" s="246"/>
      <c r="WKD11" s="246"/>
      <c r="WKE11" s="246"/>
      <c r="WKF11" s="246"/>
      <c r="WKG11" s="246"/>
      <c r="WKH11" s="246"/>
      <c r="WKI11" s="246"/>
      <c r="WKJ11" s="246"/>
      <c r="WKK11" s="246"/>
      <c r="WKL11" s="246"/>
      <c r="WKM11" s="246"/>
      <c r="WKN11" s="246"/>
      <c r="WKO11" s="246"/>
      <c r="WKP11" s="246"/>
      <c r="WKQ11" s="246"/>
      <c r="WKR11" s="246"/>
      <c r="WKS11" s="246"/>
      <c r="WKT11" s="246"/>
      <c r="WKU11" s="246"/>
      <c r="WKV11" s="246"/>
      <c r="WKW11" s="246"/>
      <c r="WKX11" s="246"/>
      <c r="WKY11" s="246"/>
      <c r="WKZ11" s="246"/>
      <c r="WLA11" s="246"/>
      <c r="WLB11" s="246"/>
      <c r="WLC11" s="246"/>
      <c r="WLD11" s="246"/>
      <c r="WLE11" s="246"/>
      <c r="WLF11" s="246"/>
      <c r="WLG11" s="246"/>
      <c r="WLH11" s="246"/>
      <c r="WLI11" s="246"/>
      <c r="WLJ11" s="246"/>
      <c r="WLK11" s="246"/>
      <c r="WLL11" s="246"/>
      <c r="WLM11" s="246"/>
      <c r="WLN11" s="246"/>
      <c r="WLO11" s="246"/>
      <c r="WLP11" s="246"/>
      <c r="WLQ11" s="246"/>
      <c r="WLR11" s="246"/>
      <c r="WLS11" s="246"/>
      <c r="WLT11" s="246"/>
      <c r="WLU11" s="246"/>
      <c r="WLV11" s="246"/>
      <c r="WLW11" s="246"/>
      <c r="WLX11" s="246"/>
      <c r="WLY11" s="246"/>
      <c r="WLZ11" s="246"/>
      <c r="WMA11" s="246"/>
      <c r="WMB11" s="246"/>
      <c r="WMC11" s="246"/>
      <c r="WMD11" s="246"/>
      <c r="WME11" s="246"/>
      <c r="WMF11" s="246"/>
      <c r="WMG11" s="246"/>
      <c r="WMH11" s="246"/>
      <c r="WMI11" s="246"/>
      <c r="WMJ11" s="246"/>
      <c r="WMK11" s="246"/>
      <c r="WML11" s="246"/>
      <c r="WMM11" s="246"/>
      <c r="WMN11" s="246"/>
      <c r="WMO11" s="246"/>
      <c r="WMP11" s="246"/>
      <c r="WMQ11" s="246"/>
      <c r="WMR11" s="246"/>
      <c r="WMS11" s="246"/>
      <c r="WMT11" s="246"/>
      <c r="WMU11" s="246"/>
      <c r="WMV11" s="246"/>
      <c r="WMW11" s="246"/>
      <c r="WMX11" s="246"/>
      <c r="WMY11" s="246"/>
      <c r="WMZ11" s="246"/>
      <c r="WNA11" s="246"/>
      <c r="WNB11" s="246"/>
      <c r="WNC11" s="246"/>
      <c r="WND11" s="246"/>
      <c r="WNE11" s="246"/>
      <c r="WNF11" s="246"/>
      <c r="WNG11" s="246"/>
      <c r="WNH11" s="246"/>
      <c r="WNI11" s="246"/>
      <c r="WNJ11" s="246"/>
      <c r="WNK11" s="246"/>
      <c r="WNL11" s="246"/>
      <c r="WNM11" s="246"/>
      <c r="WNN11" s="246"/>
      <c r="WNO11" s="246"/>
      <c r="WNP11" s="246"/>
      <c r="WNQ11" s="246"/>
      <c r="WNR11" s="246"/>
      <c r="WNS11" s="246"/>
      <c r="WNT11" s="246"/>
      <c r="WNU11" s="246"/>
      <c r="WNV11" s="246"/>
      <c r="WNW11" s="246"/>
      <c r="WNX11" s="246"/>
      <c r="WNY11" s="246"/>
      <c r="WNZ11" s="246"/>
      <c r="WOA11" s="246"/>
      <c r="WOB11" s="246"/>
      <c r="WOC11" s="246"/>
      <c r="WOD11" s="246"/>
      <c r="WOE11" s="246"/>
      <c r="WOF11" s="246"/>
      <c r="WOG11" s="246"/>
      <c r="WOH11" s="246"/>
      <c r="WOI11" s="246"/>
      <c r="WOJ11" s="246"/>
      <c r="WOK11" s="246"/>
      <c r="WOL11" s="246"/>
      <c r="WOM11" s="246"/>
      <c r="WON11" s="246"/>
      <c r="WOO11" s="246"/>
      <c r="WOP11" s="246"/>
      <c r="WOQ11" s="246"/>
      <c r="WOR11" s="246"/>
      <c r="WOS11" s="246"/>
      <c r="WOT11" s="246"/>
      <c r="WOU11" s="246"/>
      <c r="WOV11" s="246"/>
      <c r="WOW11" s="246"/>
      <c r="WOX11" s="246"/>
      <c r="WOY11" s="246"/>
      <c r="WOZ11" s="246"/>
      <c r="WPA11" s="246"/>
      <c r="WPB11" s="246"/>
      <c r="WPC11" s="246"/>
      <c r="WPD11" s="246"/>
      <c r="WPE11" s="246"/>
      <c r="WPF11" s="246"/>
      <c r="WPG11" s="246"/>
      <c r="WPH11" s="246"/>
      <c r="WPI11" s="246"/>
      <c r="WPJ11" s="246"/>
      <c r="WPK11" s="246"/>
      <c r="WPL11" s="246"/>
      <c r="WPM11" s="246"/>
      <c r="WPN11" s="246"/>
      <c r="WPO11" s="246"/>
      <c r="WPP11" s="246"/>
      <c r="WPQ11" s="246"/>
      <c r="WPR11" s="246"/>
      <c r="WPS11" s="246"/>
      <c r="WPT11" s="246"/>
      <c r="WPU11" s="246"/>
      <c r="WPV11" s="246"/>
      <c r="WPW11" s="246"/>
      <c r="WPX11" s="246"/>
      <c r="WPY11" s="246"/>
      <c r="WPZ11" s="246"/>
      <c r="WQA11" s="246"/>
      <c r="WQB11" s="246"/>
      <c r="WQC11" s="246"/>
      <c r="WQD11" s="246"/>
      <c r="WQE11" s="246"/>
      <c r="WQF11" s="246"/>
      <c r="WQG11" s="246"/>
      <c r="WQH11" s="246"/>
      <c r="WQI11" s="246"/>
      <c r="WQJ11" s="246"/>
      <c r="WQK11" s="246"/>
      <c r="WQL11" s="246"/>
      <c r="WQM11" s="246"/>
      <c r="WQN11" s="246"/>
      <c r="WQO11" s="246"/>
      <c r="WQP11" s="246"/>
      <c r="WQQ11" s="246"/>
      <c r="WQR11" s="246"/>
      <c r="WQS11" s="246"/>
      <c r="WQT11" s="246"/>
      <c r="WQU11" s="246"/>
      <c r="WQV11" s="246"/>
      <c r="WQW11" s="246"/>
      <c r="WQX11" s="246"/>
      <c r="WQY11" s="246"/>
      <c r="WQZ11" s="246"/>
      <c r="WRA11" s="246"/>
      <c r="WRB11" s="246"/>
      <c r="WRC11" s="246"/>
      <c r="WRD11" s="246"/>
      <c r="WRE11" s="246"/>
      <c r="WRF11" s="246"/>
      <c r="WRG11" s="246"/>
      <c r="WRH11" s="246"/>
      <c r="WRI11" s="246"/>
      <c r="WRJ11" s="246"/>
      <c r="WRK11" s="246"/>
      <c r="WRL11" s="246"/>
      <c r="WRM11" s="246"/>
      <c r="WRN11" s="246"/>
      <c r="WRO11" s="246"/>
      <c r="WRP11" s="246"/>
      <c r="WRQ11" s="246"/>
      <c r="WRR11" s="246"/>
      <c r="WRS11" s="246"/>
      <c r="WRT11" s="246"/>
      <c r="WRU11" s="246"/>
      <c r="WRV11" s="246"/>
      <c r="WRW11" s="246"/>
      <c r="WRX11" s="246"/>
      <c r="WRY11" s="246"/>
      <c r="WRZ11" s="246"/>
      <c r="WSA11" s="246"/>
      <c r="WSB11" s="246"/>
      <c r="WSC11" s="246"/>
      <c r="WSD11" s="246"/>
      <c r="WSE11" s="246"/>
      <c r="WSF11" s="246"/>
      <c r="WSG11" s="246"/>
      <c r="WSH11" s="246"/>
      <c r="WSI11" s="246"/>
      <c r="WSJ11" s="246"/>
      <c r="WSK11" s="246"/>
      <c r="WSL11" s="246"/>
      <c r="WSM11" s="246"/>
      <c r="WSN11" s="246"/>
      <c r="WSO11" s="246"/>
      <c r="WSP11" s="246"/>
      <c r="WSQ11" s="246"/>
      <c r="WSR11" s="246"/>
      <c r="WSS11" s="246"/>
      <c r="WST11" s="246"/>
      <c r="WSU11" s="246"/>
      <c r="WSV11" s="246"/>
      <c r="WSW11" s="246"/>
      <c r="WSX11" s="246"/>
      <c r="WSY11" s="246"/>
      <c r="WSZ11" s="246"/>
      <c r="WTA11" s="246"/>
      <c r="WTB11" s="246"/>
      <c r="WTC11" s="246"/>
      <c r="WTD11" s="246"/>
      <c r="WTE11" s="246"/>
      <c r="WTF11" s="246"/>
      <c r="WTG11" s="246"/>
      <c r="WTH11" s="246"/>
      <c r="WTI11" s="246"/>
      <c r="WTJ11" s="246"/>
      <c r="WTK11" s="246"/>
      <c r="WTL11" s="246"/>
      <c r="WTM11" s="246"/>
      <c r="WTN11" s="246"/>
      <c r="WTO11" s="246"/>
      <c r="WTP11" s="246"/>
      <c r="WTQ11" s="246"/>
      <c r="WTR11" s="246"/>
      <c r="WTS11" s="246"/>
      <c r="WTT11" s="246"/>
      <c r="WTU11" s="246"/>
      <c r="WTV11" s="246"/>
      <c r="WTW11" s="246"/>
      <c r="WTX11" s="246"/>
      <c r="WTY11" s="246"/>
      <c r="WTZ11" s="246"/>
      <c r="WUA11" s="246"/>
      <c r="WUB11" s="246"/>
      <c r="WUC11" s="246"/>
      <c r="WUD11" s="246"/>
      <c r="WUE11" s="246"/>
      <c r="WUF11" s="246"/>
      <c r="WUG11" s="246"/>
      <c r="WUH11" s="246"/>
      <c r="WUI11" s="246"/>
      <c r="WUJ11" s="246"/>
      <c r="WUK11" s="246"/>
      <c r="WUL11" s="246"/>
      <c r="WUM11" s="246"/>
      <c r="WUN11" s="246"/>
      <c r="WUO11" s="246"/>
      <c r="WUP11" s="246"/>
      <c r="WUQ11" s="246"/>
      <c r="WUR11" s="246"/>
      <c r="WUS11" s="246"/>
      <c r="WUT11" s="246"/>
      <c r="WUU11" s="246"/>
      <c r="WUV11" s="246"/>
      <c r="WUW11" s="246"/>
      <c r="WUX11" s="246"/>
      <c r="WUY11" s="246"/>
      <c r="WUZ11" s="246"/>
      <c r="WVA11" s="246"/>
      <c r="WVB11" s="246"/>
      <c r="WVC11" s="246"/>
      <c r="WVD11" s="246"/>
      <c r="WVE11" s="246"/>
      <c r="WVF11" s="246"/>
      <c r="WVG11" s="246"/>
      <c r="WVH11" s="246"/>
      <c r="WVI11" s="246"/>
      <c r="WVJ11" s="246"/>
      <c r="WVK11" s="246"/>
      <c r="WVL11" s="246"/>
      <c r="WVM11" s="246"/>
      <c r="WVN11" s="246"/>
      <c r="WVO11" s="246"/>
      <c r="WVP11" s="246"/>
      <c r="WVQ11" s="246"/>
      <c r="WVR11" s="246"/>
      <c r="WVS11" s="246"/>
      <c r="WVT11" s="246"/>
      <c r="WVU11" s="246"/>
      <c r="WVV11" s="246"/>
      <c r="WVW11" s="246"/>
      <c r="WVX11" s="246"/>
      <c r="WVY11" s="246"/>
      <c r="WVZ11" s="246"/>
      <c r="WWA11" s="246"/>
      <c r="WWB11" s="246"/>
      <c r="WWC11" s="246"/>
      <c r="WWD11" s="246"/>
      <c r="WWE11" s="246"/>
      <c r="WWF11" s="246"/>
      <c r="WWG11" s="246"/>
      <c r="WWH11" s="246"/>
      <c r="WWI11" s="246"/>
      <c r="WWJ11" s="246"/>
      <c r="WWK11" s="246"/>
      <c r="WWL11" s="246"/>
      <c r="WWM11" s="246"/>
      <c r="WWN11" s="246"/>
      <c r="WWO11" s="246"/>
      <c r="WWP11" s="246"/>
      <c r="WWQ11" s="246"/>
      <c r="WWR11" s="246"/>
      <c r="WWS11" s="246"/>
      <c r="WWT11" s="246"/>
      <c r="WWU11" s="246"/>
      <c r="WWV11" s="246"/>
      <c r="WWW11" s="246"/>
      <c r="WWX11" s="246"/>
      <c r="WWY11" s="246"/>
      <c r="WWZ11" s="246"/>
      <c r="WXA11" s="246"/>
      <c r="WXB11" s="246"/>
      <c r="WXC11" s="246"/>
      <c r="WXD11" s="246"/>
      <c r="WXE11" s="246"/>
      <c r="WXF11" s="246"/>
      <c r="WXG11" s="246"/>
      <c r="WXH11" s="246"/>
      <c r="WXI11" s="246"/>
      <c r="WXJ11" s="246"/>
      <c r="WXK11" s="246"/>
      <c r="WXL11" s="246"/>
      <c r="WXM11" s="246"/>
      <c r="WXN11" s="246"/>
      <c r="WXO11" s="246"/>
      <c r="WXP11" s="246"/>
      <c r="WXQ11" s="246"/>
      <c r="WXR11" s="246"/>
      <c r="WXS11" s="246"/>
      <c r="WXT11" s="246"/>
      <c r="WXU11" s="246"/>
      <c r="WXV11" s="246"/>
      <c r="WXW11" s="246"/>
      <c r="WXX11" s="246"/>
      <c r="WXY11" s="246"/>
      <c r="WXZ11" s="246"/>
      <c r="WYA11" s="246"/>
      <c r="WYB11" s="246"/>
      <c r="WYC11" s="246"/>
      <c r="WYD11" s="246"/>
      <c r="WYE11" s="246"/>
      <c r="WYF11" s="246"/>
      <c r="WYG11" s="246"/>
      <c r="WYH11" s="246"/>
      <c r="WYI11" s="246"/>
      <c r="WYJ11" s="246"/>
      <c r="WYK11" s="246"/>
      <c r="WYL11" s="246"/>
      <c r="WYM11" s="246"/>
      <c r="WYN11" s="246"/>
      <c r="WYO11" s="246"/>
      <c r="WYP11" s="246"/>
      <c r="WYQ11" s="246"/>
      <c r="WYR11" s="246"/>
      <c r="WYS11" s="246"/>
      <c r="WYT11" s="246"/>
      <c r="WYU11" s="246"/>
      <c r="WYV11" s="246"/>
      <c r="WYW11" s="246"/>
      <c r="WYX11" s="246"/>
      <c r="WYY11" s="246"/>
      <c r="WYZ11" s="246"/>
      <c r="WZA11" s="246"/>
      <c r="WZB11" s="246"/>
      <c r="WZC11" s="246"/>
      <c r="WZD11" s="246"/>
      <c r="WZE11" s="246"/>
      <c r="WZF11" s="246"/>
      <c r="WZG11" s="246"/>
      <c r="WZH11" s="246"/>
      <c r="WZI11" s="246"/>
      <c r="WZJ11" s="246"/>
      <c r="WZK11" s="246"/>
      <c r="WZL11" s="246"/>
      <c r="WZM11" s="246"/>
      <c r="WZN11" s="246"/>
      <c r="WZO11" s="246"/>
      <c r="WZP11" s="246"/>
      <c r="WZQ11" s="246"/>
      <c r="WZR11" s="246"/>
      <c r="WZS11" s="246"/>
      <c r="WZT11" s="246"/>
      <c r="WZU11" s="246"/>
      <c r="WZV11" s="246"/>
      <c r="WZW11" s="246"/>
      <c r="WZX11" s="246"/>
      <c r="WZY11" s="246"/>
      <c r="WZZ11" s="246"/>
      <c r="XAA11" s="246"/>
      <c r="XAB11" s="246"/>
      <c r="XAC11" s="246"/>
      <c r="XAD11" s="246"/>
      <c r="XAE11" s="246"/>
      <c r="XAF11" s="246"/>
      <c r="XAG11" s="246"/>
      <c r="XAH11" s="246"/>
      <c r="XAI11" s="246"/>
      <c r="XAJ11" s="246"/>
      <c r="XAK11" s="246"/>
      <c r="XAL11" s="246"/>
      <c r="XAM11" s="246"/>
      <c r="XAN11" s="246"/>
      <c r="XAO11" s="246"/>
      <c r="XAP11" s="246"/>
      <c r="XAQ11" s="246"/>
      <c r="XAR11" s="246"/>
      <c r="XAS11" s="246"/>
      <c r="XAT11" s="246"/>
      <c r="XAU11" s="246"/>
      <c r="XAV11" s="246"/>
      <c r="XAW11" s="246"/>
      <c r="XAX11" s="246"/>
      <c r="XAY11" s="246"/>
      <c r="XAZ11" s="246"/>
      <c r="XBA11" s="246"/>
      <c r="XBB11" s="246"/>
      <c r="XBC11" s="246"/>
      <c r="XBD11" s="246"/>
      <c r="XBE11" s="246"/>
      <c r="XBF11" s="246"/>
      <c r="XBG11" s="246"/>
      <c r="XBH11" s="246"/>
      <c r="XBI11" s="246"/>
      <c r="XBJ11" s="246"/>
      <c r="XBK11" s="246"/>
      <c r="XBL11" s="246"/>
      <c r="XBM11" s="246"/>
      <c r="XBN11" s="246"/>
      <c r="XBO11" s="246"/>
      <c r="XBP11" s="246"/>
      <c r="XBQ11" s="246"/>
      <c r="XBR11" s="246"/>
      <c r="XBS11" s="246"/>
      <c r="XBT11" s="246"/>
      <c r="XBU11" s="246"/>
      <c r="XBV11" s="246"/>
      <c r="XBW11" s="246"/>
      <c r="XBX11" s="246"/>
      <c r="XBY11" s="246"/>
      <c r="XBZ11" s="246"/>
      <c r="XCA11" s="246"/>
      <c r="XCB11" s="246"/>
      <c r="XCC11" s="246"/>
      <c r="XCD11" s="246"/>
      <c r="XCE11" s="246"/>
      <c r="XCF11" s="246"/>
      <c r="XCG11" s="246"/>
      <c r="XCH11" s="246"/>
      <c r="XCI11" s="246"/>
      <c r="XCJ11" s="246"/>
      <c r="XCK11" s="246"/>
      <c r="XCL11" s="246"/>
      <c r="XCM11" s="246"/>
      <c r="XCN11" s="246"/>
      <c r="XCO11" s="246"/>
      <c r="XCP11" s="246"/>
      <c r="XCQ11" s="246"/>
      <c r="XCR11" s="246"/>
      <c r="XCS11" s="246"/>
      <c r="XCT11" s="246"/>
      <c r="XCU11" s="246"/>
      <c r="XCV11" s="246"/>
      <c r="XCW11" s="246"/>
      <c r="XCX11" s="246"/>
      <c r="XCY11" s="246"/>
      <c r="XCZ11" s="246"/>
      <c r="XDA11" s="246"/>
      <c r="XDB11" s="246"/>
      <c r="XDC11" s="246"/>
      <c r="XDD11" s="246"/>
      <c r="XDE11" s="246"/>
      <c r="XDF11" s="246"/>
      <c r="XDG11" s="246"/>
      <c r="XDH11" s="246"/>
      <c r="XDI11" s="246"/>
      <c r="XDJ11" s="246"/>
      <c r="XDK11" s="246"/>
      <c r="XDL11" s="246"/>
      <c r="XDM11" s="246"/>
      <c r="XDN11" s="246"/>
      <c r="XDO11" s="246"/>
      <c r="XDP11" s="246"/>
      <c r="XDQ11" s="246"/>
      <c r="XDR11" s="246"/>
      <c r="XDS11" s="246"/>
      <c r="XDT11" s="246"/>
      <c r="XDU11" s="246"/>
      <c r="XDV11" s="246"/>
      <c r="XDW11" s="246"/>
      <c r="XDX11" s="246"/>
      <c r="XDY11" s="246"/>
      <c r="XDZ11" s="246"/>
      <c r="XEA11" s="246"/>
      <c r="XEB11" s="246"/>
      <c r="XEC11" s="246"/>
      <c r="XED11" s="246"/>
      <c r="XEE11" s="246"/>
      <c r="XEF11" s="246"/>
      <c r="XEG11" s="246"/>
      <c r="XEH11" s="246"/>
      <c r="XEI11" s="246"/>
      <c r="XEJ11" s="246"/>
      <c r="XEK11" s="246"/>
      <c r="XEL11" s="246"/>
      <c r="XEM11" s="246"/>
      <c r="XEN11" s="246"/>
      <c r="XEO11" s="246"/>
      <c r="XEP11" s="246"/>
      <c r="XEQ11" s="246"/>
      <c r="XER11" s="246"/>
      <c r="XES11" s="246"/>
      <c r="XET11" s="246"/>
      <c r="XEU11" s="246"/>
      <c r="XEV11" s="246"/>
      <c r="XEW11" s="246"/>
      <c r="XEX11" s="246"/>
      <c r="XEY11" s="246"/>
      <c r="XEZ11" s="246"/>
      <c r="XFA11" s="246"/>
      <c r="XFB11" s="246"/>
      <c r="XFC11" s="246"/>
      <c r="XFD11" s="246"/>
    </row>
    <row r="12" spans="1:16384" s="126" customFormat="1" x14ac:dyDescent="0.2">
      <c r="A12" s="231" t="s">
        <v>788</v>
      </c>
      <c r="B12" s="17"/>
    </row>
    <row r="13" spans="1:16384" x14ac:dyDescent="0.2">
      <c r="A13" s="9" t="s">
        <v>688</v>
      </c>
    </row>
    <row r="14" spans="1:16384" s="126" customFormat="1" x14ac:dyDescent="0.2">
      <c r="A14" s="9"/>
    </row>
    <row r="15" spans="1:16384" x14ac:dyDescent="0.2">
      <c r="A15" s="9" t="s">
        <v>68</v>
      </c>
    </row>
    <row r="23" spans="2:2" x14ac:dyDescent="0.2">
      <c r="B23" s="15"/>
    </row>
  </sheetData>
  <hyperlinks>
    <hyperlink ref="A15" location="'Contents and Links'!A1" display="Contents and Links"/>
    <hyperlink ref="A3" location="'Siart 3.01'!A1" display="3.01 Disgwyliad oes adeg genedigaeth yn ôl rhyw (2001-03 = 100)"/>
    <hyperlink ref="A4" location="'Chart 3.02'!A1" display="3.02 Mynegai Olygol Anghydraddoldeb ar gyfer disgwyliad oes a disgwyliad oes iach, dynion a menywod"/>
    <hyperlink ref="A5" location="'Siart 3.03'!A1" display="3.03 Cyfraddau marwolaeth o achosion penodol wedi’u safoni yn ôl oedran fesul 100,000 o’r boblogaeth, Cymru, 2017"/>
    <hyperlink ref="A6" location="'Siart 3.04'!A1" display="3.04 Cyfraddau goroesi canser am 5 mlynedd ac 1 flwyddyn"/>
    <hyperlink ref="A7" location="'Siart 3.05'!A1" display="3.05 Canran ar gyfer unig fabanod byw sy'n cael eu geni â phwysau geni isel o dan 2,500g"/>
    <hyperlink ref="A8" location="'Siart 3.06'!A1" display="3.06 Canran o blant 11-16 oed yn dilyn ymddygiadau iechyd penodol"/>
    <hyperlink ref="A9" location="'Siart 3.07'!A1" display="3.07 Canran yr rheini sy'n 16 mlwydd oed neu'n hŷn ac sy'n bwyta 5 dogn o ffrwythau a llysiau bob dydd, fesul cwintel amddifadedd, 2018-19"/>
    <hyperlink ref="A10" location="'Siart 3.08'!A1" display="3.08 Boddhad â bywyd - Prif fesurau llesiant (sgoriau cymedrig allan o 10)"/>
    <hyperlink ref="A11" location="'Siart 3.09'!A1" display="3.09 Canran yr anheddau sy’n bodloni mesurau procsi cyffredinol Safon Ansawdd Tai Cymru yn ôl deiliadaeth, 2008 a 2017-18 (gan ddefnyddio data arolwg cyflwr)"/>
    <hyperlink ref="A12" location="'Siart 3.10'!A1" display="3.10 Canran y plant 11-16 oed sy'n defnyddio’r cyfryngau cymdeithasol mewn ffordd broblematig, 2018"/>
    <hyperlink ref="A13" location="'Siart 3.11'!A1" display="3.11 Canran y plant ac oedolion sy'n cydymffurfio â chanllawiau argymelledig ar gyfer gweithgarwch corfforol"/>
  </hyperlink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>
      <selection activeCell="C29" sqref="C29"/>
    </sheetView>
  </sheetViews>
  <sheetFormatPr defaultColWidth="8.88671875" defaultRowHeight="15" x14ac:dyDescent="0.2"/>
  <cols>
    <col min="1" max="1" width="26.77734375" style="52" bestFit="1" customWidth="1"/>
    <col min="2" max="2" width="8.88671875" style="52"/>
    <col min="3" max="3" width="10.33203125" style="52" bestFit="1" customWidth="1"/>
    <col min="4" max="4" width="10.44140625" style="52" bestFit="1" customWidth="1"/>
    <col min="5" max="16" width="8.88671875" style="52"/>
    <col min="17" max="17" width="5.88671875" style="52" bestFit="1" customWidth="1"/>
    <col min="18" max="16384" width="8.88671875" style="52"/>
  </cols>
  <sheetData>
    <row r="1" spans="1:16" ht="15.75" x14ac:dyDescent="0.2">
      <c r="A1" s="320" t="s">
        <v>587</v>
      </c>
      <c r="B1" s="321"/>
      <c r="C1" s="321"/>
      <c r="D1" s="321"/>
      <c r="E1" s="321"/>
      <c r="F1" s="321"/>
      <c r="G1" s="321"/>
      <c r="H1" s="3" t="s">
        <v>396</v>
      </c>
      <c r="I1" s="321"/>
      <c r="J1" s="321"/>
      <c r="K1" s="321"/>
      <c r="L1" s="321"/>
      <c r="M1" s="321"/>
      <c r="N1" s="321"/>
      <c r="O1" s="321"/>
      <c r="P1" s="104"/>
    </row>
    <row r="2" spans="1:16" x14ac:dyDescent="0.2">
      <c r="H2" s="50" t="s">
        <v>68</v>
      </c>
    </row>
    <row r="19" spans="1:17" x14ac:dyDescent="0.2">
      <c r="F19" s="322"/>
    </row>
    <row r="20" spans="1:17" x14ac:dyDescent="0.2">
      <c r="F20" s="322"/>
    </row>
    <row r="21" spans="1:17" x14ac:dyDescent="0.2">
      <c r="F21" s="322"/>
    </row>
    <row r="22" spans="1:17" x14ac:dyDescent="0.2">
      <c r="F22" s="322"/>
    </row>
    <row r="23" spans="1:17" x14ac:dyDescent="0.2">
      <c r="F23" s="322"/>
    </row>
    <row r="24" spans="1:17" x14ac:dyDescent="0.2">
      <c r="F24" s="322"/>
    </row>
    <row r="25" spans="1:17" x14ac:dyDescent="0.2">
      <c r="F25" s="322"/>
    </row>
    <row r="26" spans="1:17" x14ac:dyDescent="0.2">
      <c r="A26" s="5" t="s">
        <v>801</v>
      </c>
      <c r="F26" s="322"/>
    </row>
    <row r="27" spans="1:17" x14ac:dyDescent="0.2">
      <c r="A27" s="231" t="s">
        <v>591</v>
      </c>
      <c r="F27" s="322"/>
    </row>
    <row r="28" spans="1:17" x14ac:dyDescent="0.2">
      <c r="A28" s="5" t="s">
        <v>718</v>
      </c>
      <c r="F28" s="322"/>
    </row>
    <row r="29" spans="1:17" x14ac:dyDescent="0.2">
      <c r="A29" s="5" t="s">
        <v>435</v>
      </c>
      <c r="F29" s="322"/>
    </row>
    <row r="30" spans="1:17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x14ac:dyDescent="0.2">
      <c r="A31" s="323" t="s">
        <v>815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ht="15.75" thickBot="1" x14ac:dyDescent="0.25">
      <c r="A32" s="276"/>
      <c r="B32" s="324" t="s">
        <v>588</v>
      </c>
      <c r="C32" s="247" t="s">
        <v>571</v>
      </c>
      <c r="D32" s="247" t="s">
        <v>572</v>
      </c>
      <c r="E32" s="247" t="s">
        <v>573</v>
      </c>
      <c r="F32" s="247" t="s">
        <v>574</v>
      </c>
      <c r="G32" s="247" t="s">
        <v>575</v>
      </c>
      <c r="H32" s="247" t="s">
        <v>576</v>
      </c>
      <c r="I32" s="247" t="s">
        <v>577</v>
      </c>
      <c r="J32" s="247" t="s">
        <v>578</v>
      </c>
      <c r="K32" s="247" t="s">
        <v>579</v>
      </c>
      <c r="L32" s="247" t="s">
        <v>580</v>
      </c>
      <c r="M32" s="247" t="s">
        <v>581</v>
      </c>
      <c r="N32" s="247" t="s">
        <v>582</v>
      </c>
      <c r="O32" s="247" t="s">
        <v>583</v>
      </c>
      <c r="P32" s="247" t="s">
        <v>584</v>
      </c>
      <c r="Q32" s="247" t="s">
        <v>585</v>
      </c>
    </row>
    <row r="33" spans="1:17" x14ac:dyDescent="0.2">
      <c r="A33" s="5" t="s">
        <v>70</v>
      </c>
      <c r="B33" s="5" t="s">
        <v>589</v>
      </c>
      <c r="C33" s="325">
        <v>75.474720000000005</v>
      </c>
      <c r="D33" s="325">
        <v>75.773060000000001</v>
      </c>
      <c r="E33" s="325">
        <v>76.100480000000005</v>
      </c>
      <c r="F33" s="325">
        <v>76.568989999999999</v>
      </c>
      <c r="G33" s="325">
        <v>76.692089999999993</v>
      </c>
      <c r="H33" s="325">
        <v>76.87518</v>
      </c>
      <c r="I33" s="325">
        <v>77.082939999999994</v>
      </c>
      <c r="J33" s="325">
        <v>77.519739999999999</v>
      </c>
      <c r="K33" s="325">
        <v>77.849040000000002</v>
      </c>
      <c r="L33" s="325">
        <v>78.096429999999998</v>
      </c>
      <c r="M33" s="325">
        <v>78.188329999999993</v>
      </c>
      <c r="N33" s="325">
        <v>78.422910000000002</v>
      </c>
      <c r="O33" s="325">
        <v>78.427260000000004</v>
      </c>
      <c r="P33" s="325">
        <v>78.442279999999997</v>
      </c>
      <c r="Q33" s="325">
        <v>78.324510000000004</v>
      </c>
    </row>
    <row r="34" spans="1:17" x14ac:dyDescent="0.2">
      <c r="A34" s="55"/>
      <c r="B34" s="55" t="s">
        <v>590</v>
      </c>
      <c r="C34" s="326">
        <v>80.096140000000005</v>
      </c>
      <c r="D34" s="326">
        <v>80.296440000000004</v>
      </c>
      <c r="E34" s="326">
        <v>80.529690000000002</v>
      </c>
      <c r="F34" s="326">
        <v>80.90719</v>
      </c>
      <c r="G34" s="326">
        <v>81.069630000000004</v>
      </c>
      <c r="H34" s="326">
        <v>81.209230000000005</v>
      </c>
      <c r="I34" s="326">
        <v>81.374600000000001</v>
      </c>
      <c r="J34" s="326">
        <v>81.632059999999996</v>
      </c>
      <c r="K34" s="326">
        <v>82.004639999999995</v>
      </c>
      <c r="L34" s="326">
        <v>82.107219999999998</v>
      </c>
      <c r="M34" s="326">
        <v>82.21302</v>
      </c>
      <c r="N34" s="326">
        <v>82.304109999999994</v>
      </c>
      <c r="O34" s="326">
        <v>82.265510000000006</v>
      </c>
      <c r="P34" s="326">
        <v>82.341719999999995</v>
      </c>
      <c r="Q34" s="326">
        <v>82.249949999999998</v>
      </c>
    </row>
    <row r="36" spans="1:17" x14ac:dyDescent="0.2">
      <c r="A36" s="173" t="s">
        <v>586</v>
      </c>
    </row>
    <row r="37" spans="1:17" ht="15.75" thickBot="1" x14ac:dyDescent="0.25">
      <c r="A37" s="276"/>
      <c r="B37" s="324" t="s">
        <v>588</v>
      </c>
      <c r="C37" s="247" t="s">
        <v>571</v>
      </c>
      <c r="D37" s="247" t="s">
        <v>572</v>
      </c>
      <c r="E37" s="247" t="s">
        <v>573</v>
      </c>
      <c r="F37" s="247" t="s">
        <v>574</v>
      </c>
      <c r="G37" s="247" t="s">
        <v>575</v>
      </c>
      <c r="H37" s="247" t="s">
        <v>576</v>
      </c>
      <c r="I37" s="247" t="s">
        <v>577</v>
      </c>
      <c r="J37" s="247" t="s">
        <v>578</v>
      </c>
      <c r="K37" s="247" t="s">
        <v>579</v>
      </c>
      <c r="L37" s="247" t="s">
        <v>580</v>
      </c>
      <c r="M37" s="247" t="s">
        <v>581</v>
      </c>
      <c r="N37" s="247" t="s">
        <v>582</v>
      </c>
      <c r="O37" s="247" t="s">
        <v>583</v>
      </c>
      <c r="P37" s="247" t="s">
        <v>584</v>
      </c>
      <c r="Q37" s="247" t="s">
        <v>585</v>
      </c>
    </row>
    <row r="38" spans="1:17" x14ac:dyDescent="0.2">
      <c r="A38" s="5" t="s">
        <v>70</v>
      </c>
      <c r="B38" s="5" t="s">
        <v>589</v>
      </c>
      <c r="C38" s="325">
        <f t="shared" ref="C38:Q39" si="0">C33/$C33*100</f>
        <v>100</v>
      </c>
      <c r="D38" s="325">
        <f t="shared" si="0"/>
        <v>100.39528467280169</v>
      </c>
      <c r="E38" s="325">
        <f t="shared" si="0"/>
        <v>100.82909880288393</v>
      </c>
      <c r="F38" s="325">
        <f t="shared" si="0"/>
        <v>101.44984969801808</v>
      </c>
      <c r="G38" s="325">
        <f t="shared" si="0"/>
        <v>101.61295066745527</v>
      </c>
      <c r="H38" s="325">
        <f t="shared" si="0"/>
        <v>101.85553520437041</v>
      </c>
      <c r="I38" s="325">
        <f t="shared" si="0"/>
        <v>102.13080618252044</v>
      </c>
      <c r="J38" s="325">
        <f t="shared" si="0"/>
        <v>102.70954300989787</v>
      </c>
      <c r="K38" s="325">
        <f t="shared" si="0"/>
        <v>103.14584804024447</v>
      </c>
      <c r="L38" s="325">
        <f t="shared" si="0"/>
        <v>103.47362666598829</v>
      </c>
      <c r="M38" s="325">
        <f t="shared" si="0"/>
        <v>103.59538929061279</v>
      </c>
      <c r="N38" s="325">
        <f t="shared" si="0"/>
        <v>103.90619534593834</v>
      </c>
      <c r="O38" s="325">
        <f t="shared" si="0"/>
        <v>103.91195886516704</v>
      </c>
      <c r="P38" s="325">
        <f t="shared" si="0"/>
        <v>103.93185956834287</v>
      </c>
      <c r="Q38" s="325">
        <f t="shared" si="0"/>
        <v>103.77582056614455</v>
      </c>
    </row>
    <row r="39" spans="1:17" x14ac:dyDescent="0.2">
      <c r="A39" s="55"/>
      <c r="B39" s="55" t="s">
        <v>590</v>
      </c>
      <c r="C39" s="326">
        <f t="shared" si="0"/>
        <v>100</v>
      </c>
      <c r="D39" s="326">
        <f t="shared" si="0"/>
        <v>100.25007447300207</v>
      </c>
      <c r="E39" s="326">
        <f t="shared" si="0"/>
        <v>100.54128700833773</v>
      </c>
      <c r="F39" s="326">
        <f t="shared" si="0"/>
        <v>101.01259561322181</v>
      </c>
      <c r="G39" s="326">
        <f t="shared" si="0"/>
        <v>101.21540189077776</v>
      </c>
      <c r="H39" s="326">
        <f t="shared" si="0"/>
        <v>101.38969243711369</v>
      </c>
      <c r="I39" s="326">
        <f t="shared" si="0"/>
        <v>101.59615681854331</v>
      </c>
      <c r="J39" s="326">
        <f t="shared" si="0"/>
        <v>101.91759552957231</v>
      </c>
      <c r="K39" s="326">
        <f t="shared" si="0"/>
        <v>102.38276151634771</v>
      </c>
      <c r="L39" s="326">
        <f t="shared" si="0"/>
        <v>102.51083260691462</v>
      </c>
      <c r="M39" s="326">
        <f t="shared" si="0"/>
        <v>102.64292386624373</v>
      </c>
      <c r="N39" s="326">
        <f t="shared" si="0"/>
        <v>102.75664969622756</v>
      </c>
      <c r="O39" s="326">
        <f t="shared" si="0"/>
        <v>102.70845761106591</v>
      </c>
      <c r="P39" s="326">
        <f t="shared" si="0"/>
        <v>102.80360576676976</v>
      </c>
      <c r="Q39" s="326">
        <f t="shared" si="0"/>
        <v>102.68903095704735</v>
      </c>
    </row>
  </sheetData>
  <hyperlinks>
    <hyperlink ref="H1" location="'Cymru Iachach'!A1" display="Cymru Iachach"/>
    <hyperlink ref="H2" location="'Contents and Links'!A1" display="Contents and Links"/>
    <hyperlink ref="A27" r:id="rId1" display="Ffynhonnell: y Swyddfa Ystadegau Gwladol#"/>
  </hyperlinks>
  <pageMargins left="0.7" right="0.7" top="0.75" bottom="0.75" header="0.3" footer="0.3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selection activeCell="J1" sqref="J1"/>
    </sheetView>
  </sheetViews>
  <sheetFormatPr defaultColWidth="8.88671875" defaultRowHeight="15" x14ac:dyDescent="0.2"/>
  <cols>
    <col min="1" max="1" width="24.6640625" style="52" customWidth="1"/>
    <col min="2" max="16384" width="8.88671875" style="52"/>
  </cols>
  <sheetData>
    <row r="1" spans="1:10" ht="15.75" x14ac:dyDescent="0.25">
      <c r="A1" s="4" t="s">
        <v>682</v>
      </c>
      <c r="J1" s="3" t="s">
        <v>396</v>
      </c>
    </row>
    <row r="2" spans="1:10" x14ac:dyDescent="0.2">
      <c r="J2" s="50" t="s">
        <v>68</v>
      </c>
    </row>
    <row r="21" spans="1:6" x14ac:dyDescent="0.2">
      <c r="A21" s="231" t="s">
        <v>687</v>
      </c>
    </row>
    <row r="23" spans="1:6" ht="15.75" thickBot="1" x14ac:dyDescent="0.25">
      <c r="A23" s="138"/>
      <c r="B23" s="138" t="s">
        <v>592</v>
      </c>
      <c r="C23" s="138" t="s">
        <v>593</v>
      </c>
      <c r="D23" s="138" t="s">
        <v>594</v>
      </c>
      <c r="E23" s="138" t="s">
        <v>595</v>
      </c>
      <c r="F23" s="138" t="s">
        <v>596</v>
      </c>
    </row>
    <row r="24" spans="1:6" x14ac:dyDescent="0.2">
      <c r="A24" s="5" t="s">
        <v>683</v>
      </c>
      <c r="B24" s="5">
        <v>18.3</v>
      </c>
      <c r="C24" s="5">
        <v>18</v>
      </c>
      <c r="D24" s="5">
        <v>18.8</v>
      </c>
      <c r="E24" s="5">
        <v>18.399999999999999</v>
      </c>
      <c r="F24" s="5">
        <v>18.100000000000001</v>
      </c>
    </row>
    <row r="25" spans="1:6" x14ac:dyDescent="0.2">
      <c r="A25" s="5" t="s">
        <v>684</v>
      </c>
      <c r="B25" s="5">
        <v>20.5</v>
      </c>
      <c r="C25" s="5">
        <v>20.5</v>
      </c>
      <c r="D25" s="5">
        <v>20.6</v>
      </c>
      <c r="E25" s="5">
        <v>19.8</v>
      </c>
      <c r="F25" s="5">
        <v>19.399999999999999</v>
      </c>
    </row>
    <row r="26" spans="1:6" x14ac:dyDescent="0.2">
      <c r="A26" s="5" t="s">
        <v>685</v>
      </c>
      <c r="B26" s="5">
        <v>8.6</v>
      </c>
      <c r="C26" s="5">
        <v>8.5</v>
      </c>
      <c r="D26" s="5">
        <v>9.1</v>
      </c>
      <c r="E26" s="5">
        <v>9</v>
      </c>
      <c r="F26" s="5">
        <v>9</v>
      </c>
    </row>
    <row r="27" spans="1:6" x14ac:dyDescent="0.2">
      <c r="A27" s="55" t="s">
        <v>686</v>
      </c>
      <c r="B27" s="55">
        <v>7.1</v>
      </c>
      <c r="C27" s="55">
        <v>6.9</v>
      </c>
      <c r="D27" s="55">
        <v>6.9</v>
      </c>
      <c r="E27" s="55">
        <v>7.2</v>
      </c>
      <c r="F27" s="55">
        <v>7.5</v>
      </c>
    </row>
  </sheetData>
  <hyperlinks>
    <hyperlink ref="A21" r:id="rId1" location="the-slope-index-of-inequality-for-life-expectancy-and-healthy-life-expectancy-in-wale"/>
    <hyperlink ref="J1" location="'Cymru Iachach'!A1" display="Cymru Iachach"/>
    <hyperlink ref="J2" location="'Contents and Links'!A1" display="Contents and Link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workbookViewId="0"/>
  </sheetViews>
  <sheetFormatPr defaultColWidth="6.88671875" defaultRowHeight="15" x14ac:dyDescent="0.2"/>
  <cols>
    <col min="1" max="1" width="39.109375" style="97" customWidth="1"/>
    <col min="2" max="7" width="6.88671875" style="171"/>
    <col min="8" max="256" width="6.88671875" style="97"/>
    <col min="257" max="257" width="39.109375" style="97" customWidth="1"/>
    <col min="258" max="512" width="6.88671875" style="97"/>
    <col min="513" max="513" width="39.109375" style="97" customWidth="1"/>
    <col min="514" max="768" width="6.88671875" style="97"/>
    <col min="769" max="769" width="39.109375" style="97" customWidth="1"/>
    <col min="770" max="1024" width="6.88671875" style="97"/>
    <col min="1025" max="1025" width="39.109375" style="97" customWidth="1"/>
    <col min="1026" max="1280" width="6.88671875" style="97"/>
    <col min="1281" max="1281" width="39.109375" style="97" customWidth="1"/>
    <col min="1282" max="1536" width="6.88671875" style="97"/>
    <col min="1537" max="1537" width="39.109375" style="97" customWidth="1"/>
    <col min="1538" max="1792" width="6.88671875" style="97"/>
    <col min="1793" max="1793" width="39.109375" style="97" customWidth="1"/>
    <col min="1794" max="2048" width="6.88671875" style="97"/>
    <col min="2049" max="2049" width="39.109375" style="97" customWidth="1"/>
    <col min="2050" max="2304" width="6.88671875" style="97"/>
    <col min="2305" max="2305" width="39.109375" style="97" customWidth="1"/>
    <col min="2306" max="2560" width="6.88671875" style="97"/>
    <col min="2561" max="2561" width="39.109375" style="97" customWidth="1"/>
    <col min="2562" max="2816" width="6.88671875" style="97"/>
    <col min="2817" max="2817" width="39.109375" style="97" customWidth="1"/>
    <col min="2818" max="3072" width="6.88671875" style="97"/>
    <col min="3073" max="3073" width="39.109375" style="97" customWidth="1"/>
    <col min="3074" max="3328" width="6.88671875" style="97"/>
    <col min="3329" max="3329" width="39.109375" style="97" customWidth="1"/>
    <col min="3330" max="3584" width="6.88671875" style="97"/>
    <col min="3585" max="3585" width="39.109375" style="97" customWidth="1"/>
    <col min="3586" max="3840" width="6.88671875" style="97"/>
    <col min="3841" max="3841" width="39.109375" style="97" customWidth="1"/>
    <col min="3842" max="4096" width="6.88671875" style="97"/>
    <col min="4097" max="4097" width="39.109375" style="97" customWidth="1"/>
    <col min="4098" max="4352" width="6.88671875" style="97"/>
    <col min="4353" max="4353" width="39.109375" style="97" customWidth="1"/>
    <col min="4354" max="4608" width="6.88671875" style="97"/>
    <col min="4609" max="4609" width="39.109375" style="97" customWidth="1"/>
    <col min="4610" max="4864" width="6.88671875" style="97"/>
    <col min="4865" max="4865" width="39.109375" style="97" customWidth="1"/>
    <col min="4866" max="5120" width="6.88671875" style="97"/>
    <col min="5121" max="5121" width="39.109375" style="97" customWidth="1"/>
    <col min="5122" max="5376" width="6.88671875" style="97"/>
    <col min="5377" max="5377" width="39.109375" style="97" customWidth="1"/>
    <col min="5378" max="5632" width="6.88671875" style="97"/>
    <col min="5633" max="5633" width="39.109375" style="97" customWidth="1"/>
    <col min="5634" max="5888" width="6.88671875" style="97"/>
    <col min="5889" max="5889" width="39.109375" style="97" customWidth="1"/>
    <col min="5890" max="6144" width="6.88671875" style="97"/>
    <col min="6145" max="6145" width="39.109375" style="97" customWidth="1"/>
    <col min="6146" max="6400" width="6.88671875" style="97"/>
    <col min="6401" max="6401" width="39.109375" style="97" customWidth="1"/>
    <col min="6402" max="6656" width="6.88671875" style="97"/>
    <col min="6657" max="6657" width="39.109375" style="97" customWidth="1"/>
    <col min="6658" max="6912" width="6.88671875" style="97"/>
    <col min="6913" max="6913" width="39.109375" style="97" customWidth="1"/>
    <col min="6914" max="7168" width="6.88671875" style="97"/>
    <col min="7169" max="7169" width="39.109375" style="97" customWidth="1"/>
    <col min="7170" max="7424" width="6.88671875" style="97"/>
    <col min="7425" max="7425" width="39.109375" style="97" customWidth="1"/>
    <col min="7426" max="7680" width="6.88671875" style="97"/>
    <col min="7681" max="7681" width="39.109375" style="97" customWidth="1"/>
    <col min="7682" max="7936" width="6.88671875" style="97"/>
    <col min="7937" max="7937" width="39.109375" style="97" customWidth="1"/>
    <col min="7938" max="8192" width="6.88671875" style="97"/>
    <col min="8193" max="8193" width="39.109375" style="97" customWidth="1"/>
    <col min="8194" max="8448" width="6.88671875" style="97"/>
    <col min="8449" max="8449" width="39.109375" style="97" customWidth="1"/>
    <col min="8450" max="8704" width="6.88671875" style="97"/>
    <col min="8705" max="8705" width="39.109375" style="97" customWidth="1"/>
    <col min="8706" max="8960" width="6.88671875" style="97"/>
    <col min="8961" max="8961" width="39.109375" style="97" customWidth="1"/>
    <col min="8962" max="9216" width="6.88671875" style="97"/>
    <col min="9217" max="9217" width="39.109375" style="97" customWidth="1"/>
    <col min="9218" max="9472" width="6.88671875" style="97"/>
    <col min="9473" max="9473" width="39.109375" style="97" customWidth="1"/>
    <col min="9474" max="9728" width="6.88671875" style="97"/>
    <col min="9729" max="9729" width="39.109375" style="97" customWidth="1"/>
    <col min="9730" max="9984" width="6.88671875" style="97"/>
    <col min="9985" max="9985" width="39.109375" style="97" customWidth="1"/>
    <col min="9986" max="10240" width="6.88671875" style="97"/>
    <col min="10241" max="10241" width="39.109375" style="97" customWidth="1"/>
    <col min="10242" max="10496" width="6.88671875" style="97"/>
    <col min="10497" max="10497" width="39.109375" style="97" customWidth="1"/>
    <col min="10498" max="10752" width="6.88671875" style="97"/>
    <col min="10753" max="10753" width="39.109375" style="97" customWidth="1"/>
    <col min="10754" max="11008" width="6.88671875" style="97"/>
    <col min="11009" max="11009" width="39.109375" style="97" customWidth="1"/>
    <col min="11010" max="11264" width="6.88671875" style="97"/>
    <col min="11265" max="11265" width="39.109375" style="97" customWidth="1"/>
    <col min="11266" max="11520" width="6.88671875" style="97"/>
    <col min="11521" max="11521" width="39.109375" style="97" customWidth="1"/>
    <col min="11522" max="11776" width="6.88671875" style="97"/>
    <col min="11777" max="11777" width="39.109375" style="97" customWidth="1"/>
    <col min="11778" max="12032" width="6.88671875" style="97"/>
    <col min="12033" max="12033" width="39.109375" style="97" customWidth="1"/>
    <col min="12034" max="12288" width="6.88671875" style="97"/>
    <col min="12289" max="12289" width="39.109375" style="97" customWidth="1"/>
    <col min="12290" max="12544" width="6.88671875" style="97"/>
    <col min="12545" max="12545" width="39.109375" style="97" customWidth="1"/>
    <col min="12546" max="12800" width="6.88671875" style="97"/>
    <col min="12801" max="12801" width="39.109375" style="97" customWidth="1"/>
    <col min="12802" max="13056" width="6.88671875" style="97"/>
    <col min="13057" max="13057" width="39.109375" style="97" customWidth="1"/>
    <col min="13058" max="13312" width="6.88671875" style="97"/>
    <col min="13313" max="13313" width="39.109375" style="97" customWidth="1"/>
    <col min="13314" max="13568" width="6.88671875" style="97"/>
    <col min="13569" max="13569" width="39.109375" style="97" customWidth="1"/>
    <col min="13570" max="13824" width="6.88671875" style="97"/>
    <col min="13825" max="13825" width="39.109375" style="97" customWidth="1"/>
    <col min="13826" max="14080" width="6.88671875" style="97"/>
    <col min="14081" max="14081" width="39.109375" style="97" customWidth="1"/>
    <col min="14082" max="14336" width="6.88671875" style="97"/>
    <col min="14337" max="14337" width="39.109375" style="97" customWidth="1"/>
    <col min="14338" max="14592" width="6.88671875" style="97"/>
    <col min="14593" max="14593" width="39.109375" style="97" customWidth="1"/>
    <col min="14594" max="14848" width="6.88671875" style="97"/>
    <col min="14849" max="14849" width="39.109375" style="97" customWidth="1"/>
    <col min="14850" max="15104" width="6.88671875" style="97"/>
    <col min="15105" max="15105" width="39.109375" style="97" customWidth="1"/>
    <col min="15106" max="15360" width="6.88671875" style="97"/>
    <col min="15361" max="15361" width="39.109375" style="97" customWidth="1"/>
    <col min="15362" max="15616" width="6.88671875" style="97"/>
    <col min="15617" max="15617" width="39.109375" style="97" customWidth="1"/>
    <col min="15618" max="15872" width="6.88671875" style="97"/>
    <col min="15873" max="15873" width="39.109375" style="97" customWidth="1"/>
    <col min="15874" max="16128" width="6.88671875" style="97"/>
    <col min="16129" max="16129" width="39.109375" style="97" customWidth="1"/>
    <col min="16130" max="16384" width="6.88671875" style="97"/>
  </cols>
  <sheetData>
    <row r="1" spans="1:12" ht="15.75" x14ac:dyDescent="0.25">
      <c r="A1" s="169" t="s">
        <v>804</v>
      </c>
      <c r="B1" s="170"/>
      <c r="C1" s="170"/>
      <c r="D1" s="170"/>
      <c r="E1" s="170"/>
      <c r="F1" s="170"/>
      <c r="G1" s="170"/>
      <c r="L1" s="3" t="s">
        <v>396</v>
      </c>
    </row>
    <row r="2" spans="1:12" x14ac:dyDescent="0.2">
      <c r="A2" s="170"/>
      <c r="B2" s="170"/>
      <c r="C2" s="170"/>
      <c r="D2" s="170"/>
      <c r="E2" s="170"/>
      <c r="F2" s="170"/>
      <c r="G2" s="170"/>
      <c r="L2" s="50" t="s">
        <v>68</v>
      </c>
    </row>
    <row r="3" spans="1:12" x14ac:dyDescent="0.2">
      <c r="A3" s="170"/>
      <c r="B3" s="170"/>
      <c r="C3" s="170"/>
      <c r="D3" s="170"/>
      <c r="E3" s="170"/>
      <c r="F3" s="170"/>
      <c r="G3" s="170"/>
    </row>
    <row r="4" spans="1:12" x14ac:dyDescent="0.2">
      <c r="A4" s="170"/>
      <c r="B4" s="170"/>
      <c r="C4" s="170"/>
      <c r="D4" s="170"/>
      <c r="E4" s="170"/>
      <c r="F4" s="170"/>
      <c r="G4" s="170"/>
    </row>
    <row r="5" spans="1:12" x14ac:dyDescent="0.2">
      <c r="A5" s="170"/>
      <c r="B5" s="170"/>
      <c r="C5" s="170"/>
      <c r="D5" s="170"/>
      <c r="E5" s="170"/>
      <c r="F5" s="170"/>
      <c r="G5" s="170"/>
    </row>
    <row r="6" spans="1:12" x14ac:dyDescent="0.2">
      <c r="A6" s="170"/>
      <c r="B6" s="170"/>
      <c r="C6" s="170"/>
      <c r="D6" s="170"/>
      <c r="E6" s="170"/>
      <c r="F6" s="170"/>
      <c r="G6" s="170"/>
    </row>
    <row r="7" spans="1:12" x14ac:dyDescent="0.2">
      <c r="A7" s="170"/>
      <c r="B7" s="170"/>
      <c r="C7" s="170"/>
      <c r="D7" s="170"/>
      <c r="E7" s="170"/>
      <c r="F7" s="170"/>
      <c r="G7" s="170"/>
    </row>
    <row r="8" spans="1:12" x14ac:dyDescent="0.2">
      <c r="A8" s="170"/>
      <c r="B8" s="170"/>
      <c r="C8" s="170"/>
      <c r="D8" s="170"/>
      <c r="E8" s="170"/>
      <c r="F8" s="170"/>
      <c r="G8" s="170"/>
    </row>
    <row r="9" spans="1:12" x14ac:dyDescent="0.2">
      <c r="A9" s="170"/>
      <c r="B9" s="170"/>
      <c r="C9" s="170"/>
      <c r="D9" s="170"/>
      <c r="E9" s="170"/>
      <c r="F9" s="170"/>
      <c r="G9" s="170"/>
    </row>
    <row r="10" spans="1:12" x14ac:dyDescent="0.2">
      <c r="A10" s="170"/>
      <c r="B10" s="170"/>
      <c r="C10" s="170"/>
      <c r="D10" s="170"/>
      <c r="E10" s="170"/>
      <c r="F10" s="170"/>
      <c r="G10" s="170"/>
    </row>
    <row r="11" spans="1:12" x14ac:dyDescent="0.2">
      <c r="A11" s="170"/>
      <c r="B11" s="170"/>
      <c r="C11" s="170"/>
      <c r="D11" s="170"/>
      <c r="E11" s="170"/>
      <c r="F11" s="170"/>
      <c r="G11" s="170"/>
    </row>
    <row r="12" spans="1:12" x14ac:dyDescent="0.2">
      <c r="A12" s="170"/>
      <c r="B12" s="170"/>
      <c r="C12" s="170"/>
      <c r="D12" s="170"/>
      <c r="E12" s="170"/>
      <c r="F12" s="170"/>
      <c r="G12" s="170"/>
    </row>
    <row r="13" spans="1:12" x14ac:dyDescent="0.2">
      <c r="A13" s="170"/>
      <c r="B13" s="170"/>
      <c r="C13" s="170"/>
      <c r="D13" s="170"/>
      <c r="E13" s="170"/>
      <c r="F13" s="170"/>
      <c r="G13" s="170"/>
    </row>
    <row r="14" spans="1:12" x14ac:dyDescent="0.2">
      <c r="A14" s="170"/>
      <c r="B14" s="170"/>
      <c r="C14" s="170"/>
      <c r="D14" s="170"/>
      <c r="E14" s="170"/>
      <c r="F14" s="170"/>
      <c r="G14" s="170"/>
    </row>
    <row r="15" spans="1:12" x14ac:dyDescent="0.2">
      <c r="A15" s="170"/>
      <c r="B15" s="170"/>
      <c r="C15" s="170"/>
      <c r="D15" s="170"/>
      <c r="E15" s="170"/>
      <c r="F15" s="170"/>
      <c r="G15" s="170"/>
    </row>
    <row r="16" spans="1:12" x14ac:dyDescent="0.2">
      <c r="A16" s="170"/>
      <c r="B16" s="170"/>
      <c r="C16" s="170"/>
      <c r="D16" s="170"/>
      <c r="E16" s="170"/>
      <c r="F16" s="170"/>
      <c r="G16" s="170"/>
    </row>
    <row r="17" spans="1:18" x14ac:dyDescent="0.2">
      <c r="A17" s="170"/>
      <c r="B17" s="170"/>
      <c r="C17" s="170"/>
      <c r="D17" s="170"/>
      <c r="E17" s="170"/>
      <c r="F17" s="170"/>
      <c r="G17" s="170"/>
    </row>
    <row r="18" spans="1:18" x14ac:dyDescent="0.2">
      <c r="A18" s="170"/>
      <c r="B18" s="170"/>
      <c r="C18" s="170"/>
      <c r="D18" s="170"/>
      <c r="E18" s="170"/>
      <c r="F18" s="170"/>
      <c r="G18" s="170"/>
    </row>
    <row r="19" spans="1:18" x14ac:dyDescent="0.2">
      <c r="A19" s="170"/>
      <c r="B19" s="170"/>
      <c r="C19" s="170"/>
      <c r="D19" s="170"/>
      <c r="E19" s="170"/>
      <c r="F19" s="170"/>
      <c r="G19" s="170"/>
    </row>
    <row r="20" spans="1:18" x14ac:dyDescent="0.2">
      <c r="A20" s="170"/>
      <c r="B20" s="170"/>
      <c r="C20" s="170"/>
      <c r="D20" s="170"/>
      <c r="E20" s="170"/>
      <c r="F20" s="170"/>
      <c r="G20" s="170"/>
    </row>
    <row r="21" spans="1:18" x14ac:dyDescent="0.2">
      <c r="A21" s="170"/>
      <c r="B21" s="170"/>
      <c r="C21" s="170"/>
      <c r="D21" s="170"/>
      <c r="E21" s="170"/>
      <c r="F21" s="170"/>
      <c r="G21" s="170"/>
    </row>
    <row r="22" spans="1:18" x14ac:dyDescent="0.2">
      <c r="A22" s="170"/>
      <c r="B22" s="170"/>
      <c r="C22" s="170"/>
      <c r="D22" s="170"/>
      <c r="E22" s="170"/>
      <c r="F22" s="170"/>
      <c r="G22" s="170"/>
    </row>
    <row r="23" spans="1:18" x14ac:dyDescent="0.2">
      <c r="A23" s="170"/>
      <c r="B23" s="170"/>
      <c r="C23" s="170"/>
      <c r="D23" s="170"/>
      <c r="E23" s="170"/>
      <c r="F23" s="170"/>
      <c r="G23" s="170"/>
    </row>
    <row r="24" spans="1:18" x14ac:dyDescent="0.2">
      <c r="A24" s="170"/>
      <c r="B24" s="170"/>
      <c r="C24" s="170"/>
      <c r="D24" s="170"/>
      <c r="E24" s="170"/>
      <c r="F24" s="170"/>
      <c r="G24" s="170"/>
    </row>
    <row r="25" spans="1:18" x14ac:dyDescent="0.2">
      <c r="A25" s="170"/>
      <c r="B25" s="170"/>
      <c r="C25" s="170"/>
      <c r="D25" s="170"/>
      <c r="E25" s="170"/>
      <c r="F25" s="170"/>
      <c r="G25" s="170"/>
    </row>
    <row r="26" spans="1:18" x14ac:dyDescent="0.2">
      <c r="A26" s="170"/>
      <c r="B26" s="170"/>
      <c r="C26" s="170"/>
      <c r="D26" s="170"/>
      <c r="E26" s="170"/>
      <c r="F26" s="170"/>
      <c r="G26" s="170"/>
    </row>
    <row r="27" spans="1:18" x14ac:dyDescent="0.2">
      <c r="A27" s="170"/>
      <c r="B27" s="170"/>
      <c r="C27" s="170"/>
      <c r="D27" s="170"/>
      <c r="E27" s="170"/>
      <c r="F27" s="170"/>
      <c r="G27" s="170"/>
    </row>
    <row r="28" spans="1:18" x14ac:dyDescent="0.2">
      <c r="A28" s="244" t="s">
        <v>400</v>
      </c>
      <c r="B28" s="170"/>
      <c r="C28" s="170"/>
      <c r="D28" s="170"/>
      <c r="E28" s="170"/>
      <c r="F28" s="170"/>
      <c r="G28" s="170"/>
    </row>
    <row r="29" spans="1:18" s="173" customFormat="1" ht="12.75" x14ac:dyDescent="0.2">
      <c r="A29" s="180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</row>
    <row r="30" spans="1:18" ht="15.75" thickBot="1" x14ac:dyDescent="0.25">
      <c r="A30" s="182" t="s">
        <v>398</v>
      </c>
      <c r="B30" s="181">
        <v>2001</v>
      </c>
      <c r="C30" s="181">
        <v>2002</v>
      </c>
      <c r="D30" s="181">
        <v>2003</v>
      </c>
      <c r="E30" s="181">
        <v>2004</v>
      </c>
      <c r="F30" s="181">
        <v>2005</v>
      </c>
      <c r="G30" s="181">
        <v>2006</v>
      </c>
      <c r="H30" s="181">
        <v>2007</v>
      </c>
      <c r="I30" s="181">
        <v>2008</v>
      </c>
      <c r="J30" s="181">
        <v>2009</v>
      </c>
      <c r="K30" s="181">
        <v>2010</v>
      </c>
      <c r="L30" s="181">
        <v>2011</v>
      </c>
      <c r="M30" s="181">
        <v>2012</v>
      </c>
      <c r="N30" s="181">
        <v>2013</v>
      </c>
      <c r="O30" s="181">
        <v>2014</v>
      </c>
      <c r="P30" s="181">
        <v>2015</v>
      </c>
      <c r="Q30" s="181">
        <v>2016</v>
      </c>
      <c r="R30" s="181">
        <v>2017</v>
      </c>
    </row>
    <row r="31" spans="1:18" x14ac:dyDescent="0.2">
      <c r="A31" s="94" t="s">
        <v>399</v>
      </c>
      <c r="B31" s="175">
        <v>1294.4000000000001</v>
      </c>
      <c r="C31" s="175">
        <v>1284.8</v>
      </c>
      <c r="D31" s="175">
        <v>1295.4000000000001</v>
      </c>
      <c r="E31" s="175">
        <v>1222.5999999999999</v>
      </c>
      <c r="F31" s="175">
        <v>1201.5</v>
      </c>
      <c r="G31" s="175">
        <v>1143.7</v>
      </c>
      <c r="H31" s="94">
        <v>1165.9000000000001</v>
      </c>
      <c r="I31" s="94">
        <v>1150</v>
      </c>
      <c r="J31" s="94">
        <v>1091.9000000000001</v>
      </c>
      <c r="K31" s="94">
        <v>1080</v>
      </c>
      <c r="L31" s="94">
        <v>1034.9000000000001</v>
      </c>
      <c r="M31" s="94">
        <v>1050.8</v>
      </c>
      <c r="N31" s="94">
        <v>1059.8</v>
      </c>
      <c r="O31" s="94">
        <v>1016.9</v>
      </c>
      <c r="P31" s="94">
        <v>1064.4000000000001</v>
      </c>
      <c r="Q31" s="94">
        <v>1045.7</v>
      </c>
      <c r="R31" s="175">
        <v>1035.5999999999999</v>
      </c>
    </row>
    <row r="32" spans="1:18" x14ac:dyDescent="0.2">
      <c r="A32" s="176" t="s">
        <v>401</v>
      </c>
      <c r="B32" s="175">
        <v>323.60000000000002</v>
      </c>
      <c r="C32" s="175">
        <v>311.60000000000002</v>
      </c>
      <c r="D32" s="175">
        <v>312.5</v>
      </c>
      <c r="E32" s="175">
        <v>312.5</v>
      </c>
      <c r="F32" s="175">
        <v>304.5</v>
      </c>
      <c r="G32" s="175">
        <v>307.3</v>
      </c>
      <c r="H32" s="94">
        <v>311.39999999999998</v>
      </c>
      <c r="I32" s="94">
        <v>304</v>
      </c>
      <c r="J32" s="94">
        <v>294.89999999999998</v>
      </c>
      <c r="K32" s="94">
        <v>288.89999999999998</v>
      </c>
      <c r="L32" s="94">
        <v>290.5</v>
      </c>
      <c r="M32" s="94">
        <v>287.7</v>
      </c>
      <c r="N32" s="94">
        <v>284.89999999999998</v>
      </c>
      <c r="O32" s="94">
        <v>287.89999999999998</v>
      </c>
      <c r="P32" s="94">
        <v>277.2</v>
      </c>
      <c r="Q32" s="94">
        <v>276.8</v>
      </c>
      <c r="R32" s="175">
        <v>276</v>
      </c>
    </row>
    <row r="33" spans="1:18" x14ac:dyDescent="0.2">
      <c r="A33" s="176" t="s">
        <v>402</v>
      </c>
      <c r="B33" s="175">
        <v>44.2</v>
      </c>
      <c r="C33" s="175">
        <v>46.4</v>
      </c>
      <c r="D33" s="175">
        <v>49.7</v>
      </c>
      <c r="E33" s="175">
        <v>46.2</v>
      </c>
      <c r="F33" s="175">
        <v>47.3</v>
      </c>
      <c r="G33" s="175">
        <v>44.8</v>
      </c>
      <c r="H33" s="94">
        <v>50.3</v>
      </c>
      <c r="I33" s="94">
        <v>51.5</v>
      </c>
      <c r="J33" s="94">
        <v>52.3</v>
      </c>
      <c r="K33" s="94">
        <v>55.3</v>
      </c>
      <c r="L33" s="94">
        <v>77.400000000000006</v>
      </c>
      <c r="M33" s="94">
        <v>89.3</v>
      </c>
      <c r="N33" s="94">
        <v>92.5</v>
      </c>
      <c r="O33" s="94">
        <v>98</v>
      </c>
      <c r="P33" s="94">
        <v>108.7</v>
      </c>
      <c r="Q33" s="94">
        <v>112.2</v>
      </c>
      <c r="R33" s="175">
        <v>120.2</v>
      </c>
    </row>
    <row r="34" spans="1:18" x14ac:dyDescent="0.2">
      <c r="A34" s="176" t="s">
        <v>406</v>
      </c>
      <c r="B34" s="175">
        <v>543.4</v>
      </c>
      <c r="C34" s="175">
        <v>530.20000000000005</v>
      </c>
      <c r="D34" s="175">
        <v>519.79999999999995</v>
      </c>
      <c r="E34" s="175">
        <v>465.7</v>
      </c>
      <c r="F34" s="175">
        <v>456.8</v>
      </c>
      <c r="G34" s="175">
        <v>417.8</v>
      </c>
      <c r="H34" s="94">
        <v>410</v>
      </c>
      <c r="I34" s="94">
        <v>395.6</v>
      </c>
      <c r="J34" s="94">
        <v>369.2</v>
      </c>
      <c r="K34" s="94">
        <v>359.3</v>
      </c>
      <c r="L34" s="94">
        <v>310.60000000000002</v>
      </c>
      <c r="M34" s="94">
        <v>310.2</v>
      </c>
      <c r="N34" s="94">
        <v>307.39999999999998</v>
      </c>
      <c r="O34" s="94">
        <v>284.60000000000002</v>
      </c>
      <c r="P34" s="94">
        <v>289.2</v>
      </c>
      <c r="Q34" s="94">
        <v>273.3</v>
      </c>
      <c r="R34" s="175">
        <v>261.7</v>
      </c>
    </row>
    <row r="35" spans="1:18" x14ac:dyDescent="0.2">
      <c r="A35" s="176" t="s">
        <v>403</v>
      </c>
      <c r="B35" s="175">
        <v>164.3</v>
      </c>
      <c r="C35" s="175">
        <v>166.7</v>
      </c>
      <c r="D35" s="175">
        <v>182.5</v>
      </c>
      <c r="E35" s="175">
        <v>166.7</v>
      </c>
      <c r="F35" s="175">
        <v>168.5</v>
      </c>
      <c r="G35" s="175">
        <v>153</v>
      </c>
      <c r="H35" s="94">
        <v>161.5</v>
      </c>
      <c r="I35" s="94">
        <v>162.6</v>
      </c>
      <c r="J35" s="94">
        <v>153.1</v>
      </c>
      <c r="K35" s="94">
        <v>152.19999999999999</v>
      </c>
      <c r="L35" s="94">
        <v>152.19999999999999</v>
      </c>
      <c r="M35" s="94">
        <v>153.80000000000001</v>
      </c>
      <c r="N35" s="94">
        <v>164.9</v>
      </c>
      <c r="O35" s="94">
        <v>144</v>
      </c>
      <c r="P35" s="94">
        <v>171.3</v>
      </c>
      <c r="Q35" s="94">
        <v>160.69999999999999</v>
      </c>
      <c r="R35" s="175">
        <v>155.9</v>
      </c>
    </row>
    <row r="36" spans="1:18" x14ac:dyDescent="0.2">
      <c r="A36" s="179" t="s">
        <v>404</v>
      </c>
      <c r="B36" s="175">
        <v>41.7</v>
      </c>
      <c r="C36" s="175">
        <v>39.6</v>
      </c>
      <c r="D36" s="175">
        <v>40.9</v>
      </c>
      <c r="E36" s="175">
        <v>41</v>
      </c>
      <c r="F36" s="175">
        <v>38.9</v>
      </c>
      <c r="G36" s="175">
        <v>38</v>
      </c>
      <c r="H36" s="94">
        <v>41.5</v>
      </c>
      <c r="I36" s="94">
        <v>39.200000000000003</v>
      </c>
      <c r="J36" s="94">
        <v>39.299999999999997</v>
      </c>
      <c r="K36" s="94">
        <v>39.700000000000003</v>
      </c>
      <c r="L36" s="94">
        <v>38.299999999999997</v>
      </c>
      <c r="M36" s="94">
        <v>39.9</v>
      </c>
      <c r="N36" s="94">
        <v>42.6</v>
      </c>
      <c r="O36" s="94">
        <v>36.700000000000003</v>
      </c>
      <c r="P36" s="94">
        <v>43.5</v>
      </c>
      <c r="Q36" s="94">
        <v>46.3</v>
      </c>
      <c r="R36" s="107">
        <v>43.9</v>
      </c>
    </row>
    <row r="37" spans="1:18" x14ac:dyDescent="0.2">
      <c r="A37" s="177" t="s">
        <v>405</v>
      </c>
      <c r="B37" s="109">
        <f t="shared" ref="B37:R37" si="0">B31-SUM(B32,B33,B34,B35,B36)</f>
        <v>177.20000000000005</v>
      </c>
      <c r="C37" s="109">
        <f t="shared" si="0"/>
        <v>190.29999999999995</v>
      </c>
      <c r="D37" s="109">
        <f t="shared" si="0"/>
        <v>190</v>
      </c>
      <c r="E37" s="109">
        <f t="shared" si="0"/>
        <v>190.5</v>
      </c>
      <c r="F37" s="109">
        <f t="shared" si="0"/>
        <v>185.5</v>
      </c>
      <c r="G37" s="109">
        <f t="shared" si="0"/>
        <v>182.79999999999995</v>
      </c>
      <c r="H37" s="109">
        <f t="shared" si="0"/>
        <v>191.20000000000005</v>
      </c>
      <c r="I37" s="109">
        <f t="shared" si="0"/>
        <v>197.09999999999991</v>
      </c>
      <c r="J37" s="109">
        <f t="shared" si="0"/>
        <v>183.10000000000014</v>
      </c>
      <c r="K37" s="109">
        <f t="shared" si="0"/>
        <v>184.59999999999991</v>
      </c>
      <c r="L37" s="109">
        <f t="shared" si="0"/>
        <v>165.90000000000009</v>
      </c>
      <c r="M37" s="109">
        <f t="shared" si="0"/>
        <v>169.89999999999998</v>
      </c>
      <c r="N37" s="109">
        <f t="shared" si="0"/>
        <v>167.5</v>
      </c>
      <c r="O37" s="109">
        <f t="shared" si="0"/>
        <v>165.69999999999993</v>
      </c>
      <c r="P37" s="109">
        <f t="shared" si="0"/>
        <v>174.50000000000023</v>
      </c>
      <c r="Q37" s="109">
        <f t="shared" si="0"/>
        <v>176.40000000000009</v>
      </c>
      <c r="R37" s="109">
        <f t="shared" si="0"/>
        <v>177.89999999999998</v>
      </c>
    </row>
    <row r="38" spans="1:18" x14ac:dyDescent="0.2">
      <c r="A38" s="178"/>
      <c r="B38" s="175"/>
      <c r="C38" s="175"/>
      <c r="D38" s="175"/>
      <c r="E38" s="175"/>
      <c r="F38" s="175"/>
      <c r="G38" s="17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40" spans="1:18" x14ac:dyDescent="0.2">
      <c r="A40" s="472"/>
      <c r="B40" s="174"/>
      <c r="C40" s="174"/>
      <c r="D40" s="174"/>
      <c r="E40" s="174"/>
      <c r="F40" s="174"/>
      <c r="G40" s="174"/>
    </row>
    <row r="41" spans="1:18" x14ac:dyDescent="0.2">
      <c r="A41" s="472"/>
      <c r="B41" s="174"/>
      <c r="C41" s="174"/>
      <c r="D41" s="174"/>
      <c r="E41" s="174"/>
      <c r="F41" s="174"/>
      <c r="G41" s="174"/>
    </row>
    <row r="42" spans="1:18" x14ac:dyDescent="0.2">
      <c r="A42" s="472"/>
      <c r="B42" s="174"/>
      <c r="C42" s="174"/>
      <c r="D42" s="174"/>
      <c r="E42" s="174"/>
      <c r="F42" s="174"/>
      <c r="G42" s="174"/>
    </row>
    <row r="45" spans="1:18" x14ac:dyDescent="0.2">
      <c r="A45" s="472"/>
      <c r="B45" s="174"/>
      <c r="C45" s="174"/>
      <c r="D45" s="174"/>
      <c r="E45" s="174"/>
      <c r="F45" s="174"/>
      <c r="G45" s="174"/>
    </row>
    <row r="46" spans="1:18" x14ac:dyDescent="0.2">
      <c r="A46" s="472"/>
      <c r="B46" s="174"/>
      <c r="C46" s="174"/>
      <c r="D46" s="174"/>
      <c r="E46" s="174"/>
      <c r="F46" s="174"/>
      <c r="G46" s="174"/>
    </row>
  </sheetData>
  <mergeCells count="2">
    <mergeCell ref="A40:A42"/>
    <mergeCell ref="A45:A46"/>
  </mergeCells>
  <hyperlinks>
    <hyperlink ref="L1" location="'Cymru Iachach'!A1" display="Cymru Iachach"/>
    <hyperlink ref="L2" location="'Contents and Links'!A1" display="Contents and Links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L39" sqref="L39"/>
    </sheetView>
  </sheetViews>
  <sheetFormatPr defaultColWidth="8.88671875" defaultRowHeight="15" x14ac:dyDescent="0.2"/>
  <cols>
    <col min="1" max="1" width="8.88671875" style="52"/>
    <col min="2" max="2" width="9.77734375" style="52" customWidth="1"/>
    <col min="3" max="3" width="8.5546875" style="52" customWidth="1"/>
    <col min="4" max="16384" width="8.88671875" style="52"/>
  </cols>
  <sheetData>
    <row r="1" spans="1:9" ht="15.75" x14ac:dyDescent="0.25">
      <c r="A1" s="4" t="s">
        <v>616</v>
      </c>
      <c r="I1" s="3" t="s">
        <v>396</v>
      </c>
    </row>
    <row r="2" spans="1:9" x14ac:dyDescent="0.2">
      <c r="I2" s="50" t="s">
        <v>68</v>
      </c>
    </row>
    <row r="22" spans="1:3" x14ac:dyDescent="0.2">
      <c r="A22" s="94" t="s">
        <v>619</v>
      </c>
    </row>
    <row r="24" spans="1:3" ht="15.75" thickBot="1" x14ac:dyDescent="0.25">
      <c r="A24" s="138"/>
      <c r="B24" s="138" t="s">
        <v>617</v>
      </c>
      <c r="C24" s="138" t="s">
        <v>618</v>
      </c>
    </row>
    <row r="25" spans="1:3" x14ac:dyDescent="0.2">
      <c r="A25" s="5" t="s">
        <v>597</v>
      </c>
      <c r="B25" s="152">
        <v>44.6</v>
      </c>
      <c r="C25" s="152">
        <v>61.1</v>
      </c>
    </row>
    <row r="26" spans="1:3" x14ac:dyDescent="0.2">
      <c r="A26" s="5" t="s">
        <v>598</v>
      </c>
      <c r="B26" s="152">
        <v>45.4</v>
      </c>
      <c r="C26" s="152">
        <v>62.1</v>
      </c>
    </row>
    <row r="27" spans="1:3" x14ac:dyDescent="0.2">
      <c r="A27" s="5" t="s">
        <v>599</v>
      </c>
      <c r="B27" s="152">
        <v>46.4</v>
      </c>
      <c r="C27" s="152">
        <v>63</v>
      </c>
    </row>
    <row r="28" spans="1:3" x14ac:dyDescent="0.2">
      <c r="A28" s="5" t="s">
        <v>600</v>
      </c>
      <c r="B28" s="152">
        <v>47.7</v>
      </c>
      <c r="C28" s="152">
        <v>64</v>
      </c>
    </row>
    <row r="29" spans="1:3" x14ac:dyDescent="0.2">
      <c r="A29" s="5" t="s">
        <v>601</v>
      </c>
      <c r="B29" s="152">
        <v>48.9</v>
      </c>
      <c r="C29" s="152">
        <v>65.099999999999994</v>
      </c>
    </row>
    <row r="30" spans="1:3" x14ac:dyDescent="0.2">
      <c r="A30" s="5" t="s">
        <v>602</v>
      </c>
      <c r="B30" s="152">
        <v>49.8</v>
      </c>
      <c r="C30" s="152">
        <v>66</v>
      </c>
    </row>
    <row r="31" spans="1:3" x14ac:dyDescent="0.2">
      <c r="A31" s="5" t="s">
        <v>603</v>
      </c>
      <c r="B31" s="152">
        <v>50.7</v>
      </c>
      <c r="C31" s="152">
        <v>66.900000000000006</v>
      </c>
    </row>
    <row r="32" spans="1:3" x14ac:dyDescent="0.2">
      <c r="A32" s="5" t="s">
        <v>604</v>
      </c>
      <c r="B32" s="152">
        <v>51.7</v>
      </c>
      <c r="C32" s="152">
        <v>67.5</v>
      </c>
    </row>
    <row r="33" spans="1:3" x14ac:dyDescent="0.2">
      <c r="A33" s="5" t="s">
        <v>605</v>
      </c>
      <c r="B33" s="152">
        <v>52.5</v>
      </c>
      <c r="C33" s="152">
        <v>68.2</v>
      </c>
    </row>
    <row r="34" spans="1:3" x14ac:dyDescent="0.2">
      <c r="A34" s="5" t="s">
        <v>606</v>
      </c>
      <c r="B34" s="152">
        <v>53.2</v>
      </c>
      <c r="C34" s="152">
        <v>68.8</v>
      </c>
    </row>
    <row r="35" spans="1:3" x14ac:dyDescent="0.2">
      <c r="A35" s="5" t="s">
        <v>607</v>
      </c>
      <c r="B35" s="152">
        <v>53.8</v>
      </c>
      <c r="C35" s="152">
        <v>69.5</v>
      </c>
    </row>
    <row r="36" spans="1:3" x14ac:dyDescent="0.2">
      <c r="A36" s="5" t="s">
        <v>608</v>
      </c>
      <c r="B36" s="152">
        <v>54.7</v>
      </c>
      <c r="C36" s="152">
        <v>70.2</v>
      </c>
    </row>
    <row r="37" spans="1:3" x14ac:dyDescent="0.2">
      <c r="A37" s="5" t="s">
        <v>609</v>
      </c>
      <c r="B37" s="152">
        <v>55.2</v>
      </c>
      <c r="C37" s="152">
        <v>70.900000000000006</v>
      </c>
    </row>
    <row r="38" spans="1:3" x14ac:dyDescent="0.2">
      <c r="A38" s="5" t="s">
        <v>610</v>
      </c>
      <c r="B38" s="152">
        <v>55.7</v>
      </c>
      <c r="C38" s="152">
        <v>71.400000000000006</v>
      </c>
    </row>
    <row r="39" spans="1:3" x14ac:dyDescent="0.2">
      <c r="A39" s="5" t="s">
        <v>611</v>
      </c>
      <c r="B39" s="152">
        <v>56.2</v>
      </c>
      <c r="C39" s="152">
        <v>72</v>
      </c>
    </row>
    <row r="40" spans="1:3" x14ac:dyDescent="0.2">
      <c r="A40" s="5" t="s">
        <v>612</v>
      </c>
      <c r="B40" s="152">
        <v>57.3</v>
      </c>
      <c r="C40" s="152">
        <v>72.8</v>
      </c>
    </row>
    <row r="41" spans="1:3" x14ac:dyDescent="0.2">
      <c r="A41" s="5" t="s">
        <v>613</v>
      </c>
      <c r="B41" s="152">
        <v>57.9</v>
      </c>
      <c r="C41" s="152">
        <v>73.3</v>
      </c>
    </row>
    <row r="42" spans="1:3" x14ac:dyDescent="0.2">
      <c r="A42" s="55" t="s">
        <v>614</v>
      </c>
      <c r="B42" s="153">
        <v>58.5</v>
      </c>
      <c r="C42" s="153">
        <v>73.900000000000006</v>
      </c>
    </row>
  </sheetData>
  <hyperlinks>
    <hyperlink ref="I1" location="'Siart 3.01'!A1" display="Cymru Iachach"/>
    <hyperlink ref="I2" location="'Contents and Links'!A1" display="Contents and Links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85" zoomScaleNormal="85" workbookViewId="0">
      <selection activeCell="K12" sqref="K12"/>
    </sheetView>
  </sheetViews>
  <sheetFormatPr defaultColWidth="8.88671875" defaultRowHeight="15" x14ac:dyDescent="0.2"/>
  <cols>
    <col min="1" max="16384" width="8.88671875" style="52"/>
  </cols>
  <sheetData>
    <row r="1" spans="1:11" ht="15.75" x14ac:dyDescent="0.25">
      <c r="A1" s="4" t="s">
        <v>789</v>
      </c>
      <c r="K1" s="3" t="s">
        <v>396</v>
      </c>
    </row>
    <row r="2" spans="1:11" x14ac:dyDescent="0.2">
      <c r="K2" s="50" t="s">
        <v>68</v>
      </c>
    </row>
    <row r="19" spans="1:2" x14ac:dyDescent="0.2">
      <c r="A19" s="94" t="s">
        <v>502</v>
      </c>
    </row>
    <row r="21" spans="1:2" ht="15.75" thickBot="1" x14ac:dyDescent="0.25">
      <c r="A21" s="138"/>
      <c r="B21" s="138" t="s">
        <v>367</v>
      </c>
    </row>
    <row r="22" spans="1:2" x14ac:dyDescent="0.2">
      <c r="A22" s="5">
        <v>2005</v>
      </c>
      <c r="B22" s="152">
        <v>5.4777189999999996</v>
      </c>
    </row>
    <row r="23" spans="1:2" x14ac:dyDescent="0.2">
      <c r="A23" s="5">
        <v>2006</v>
      </c>
      <c r="B23" s="152">
        <v>5.8022460000000002</v>
      </c>
    </row>
    <row r="24" spans="1:2" x14ac:dyDescent="0.2">
      <c r="A24" s="5">
        <v>2007</v>
      </c>
      <c r="B24" s="152">
        <v>5.6678949999999997</v>
      </c>
    </row>
    <row r="25" spans="1:2" x14ac:dyDescent="0.2">
      <c r="A25" s="5">
        <v>2008</v>
      </c>
      <c r="B25" s="152">
        <v>5.4279029999999997</v>
      </c>
    </row>
    <row r="26" spans="1:2" x14ac:dyDescent="0.2">
      <c r="A26" s="5">
        <v>2009</v>
      </c>
      <c r="B26" s="152">
        <v>5.7635019999999999</v>
      </c>
    </row>
    <row r="27" spans="1:2" x14ac:dyDescent="0.2">
      <c r="A27" s="5">
        <v>2010</v>
      </c>
      <c r="B27" s="152">
        <v>5.5201029999999998</v>
      </c>
    </row>
    <row r="28" spans="1:2" x14ac:dyDescent="0.2">
      <c r="A28" s="5">
        <v>2011</v>
      </c>
      <c r="B28" s="152">
        <v>5.4107810000000001</v>
      </c>
    </row>
    <row r="29" spans="1:2" x14ac:dyDescent="0.2">
      <c r="A29" s="5">
        <v>2012</v>
      </c>
      <c r="B29" s="152">
        <v>5.4342110000000003</v>
      </c>
    </row>
    <row r="30" spans="1:2" x14ac:dyDescent="0.2">
      <c r="A30" s="5">
        <v>2013</v>
      </c>
      <c r="B30" s="152">
        <v>5.3379700000000003</v>
      </c>
    </row>
    <row r="31" spans="1:2" x14ac:dyDescent="0.2">
      <c r="A31" s="5">
        <v>2014</v>
      </c>
      <c r="B31" s="152">
        <v>5.1081450000000004</v>
      </c>
    </row>
    <row r="32" spans="1:2" x14ac:dyDescent="0.2">
      <c r="A32" s="5">
        <v>2015</v>
      </c>
      <c r="B32" s="152">
        <v>5.1471270000000002</v>
      </c>
    </row>
    <row r="33" spans="1:2" x14ac:dyDescent="0.2">
      <c r="A33" s="5">
        <v>2016</v>
      </c>
      <c r="B33" s="152">
        <v>5.3506460000000002</v>
      </c>
    </row>
    <row r="34" spans="1:2" x14ac:dyDescent="0.2">
      <c r="A34" s="55">
        <v>2017</v>
      </c>
      <c r="B34" s="153">
        <v>5.6218110000000001</v>
      </c>
    </row>
  </sheetData>
  <hyperlinks>
    <hyperlink ref="K1" location="'Cymru Iachach'!A1" display="Cymru Iachach"/>
    <hyperlink ref="K2" location="'Contents and Links'!A1" display="Contents and Links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J32" sqref="J32"/>
    </sheetView>
  </sheetViews>
  <sheetFormatPr defaultColWidth="8.88671875" defaultRowHeight="15" x14ac:dyDescent="0.2"/>
  <cols>
    <col min="1" max="3" width="10.77734375" style="25" customWidth="1"/>
    <col min="4" max="16384" width="8.88671875" style="25"/>
  </cols>
  <sheetData>
    <row r="1" spans="1:10" ht="15.75" x14ac:dyDescent="0.25">
      <c r="A1" s="246" t="s">
        <v>620</v>
      </c>
      <c r="J1" s="22" t="s">
        <v>396</v>
      </c>
    </row>
    <row r="2" spans="1:10" x14ac:dyDescent="0.2">
      <c r="J2" s="328" t="s">
        <v>68</v>
      </c>
    </row>
    <row r="3" spans="1:10" x14ac:dyDescent="0.2">
      <c r="J3" s="97"/>
    </row>
    <row r="16" spans="1:10" x14ac:dyDescent="0.2">
      <c r="A16" s="94"/>
    </row>
    <row r="17" spans="1:7" x14ac:dyDescent="0.2">
      <c r="A17" s="245" t="s">
        <v>623</v>
      </c>
    </row>
    <row r="18" spans="1:7" x14ac:dyDescent="0.2">
      <c r="G18" s="329"/>
    </row>
    <row r="19" spans="1:7" ht="20.25" customHeight="1" x14ac:dyDescent="0.2">
      <c r="A19" s="330"/>
      <c r="B19" s="330"/>
      <c r="C19" s="331" t="s">
        <v>621</v>
      </c>
    </row>
    <row r="20" spans="1:7" ht="45.75" customHeight="1" thickBot="1" x14ac:dyDescent="0.4">
      <c r="A20" s="332" t="s">
        <v>433</v>
      </c>
      <c r="B20" s="333" t="s">
        <v>624</v>
      </c>
      <c r="C20" s="333" t="s">
        <v>625</v>
      </c>
      <c r="D20" s="334"/>
      <c r="E20" s="334"/>
      <c r="F20" s="334"/>
    </row>
    <row r="21" spans="1:7" x14ac:dyDescent="0.2">
      <c r="A21" s="179">
        <v>1986</v>
      </c>
      <c r="B21" s="335">
        <v>10</v>
      </c>
      <c r="C21" s="335">
        <v>31</v>
      </c>
      <c r="D21" s="336"/>
      <c r="E21" s="337"/>
      <c r="F21" s="337"/>
    </row>
    <row r="22" spans="1:7" x14ac:dyDescent="0.2">
      <c r="A22" s="179">
        <v>1990</v>
      </c>
      <c r="B22" s="335">
        <v>10</v>
      </c>
      <c r="C22" s="335">
        <v>25</v>
      </c>
      <c r="D22" s="336"/>
      <c r="E22" s="337"/>
      <c r="F22" s="337"/>
    </row>
    <row r="23" spans="1:7" x14ac:dyDescent="0.2">
      <c r="A23" s="179">
        <v>1994</v>
      </c>
      <c r="B23" s="335">
        <v>11</v>
      </c>
      <c r="C23" s="335">
        <v>29</v>
      </c>
      <c r="D23" s="336"/>
      <c r="E23" s="337"/>
      <c r="F23" s="337"/>
    </row>
    <row r="24" spans="1:7" x14ac:dyDescent="0.2">
      <c r="A24" s="179">
        <v>1998</v>
      </c>
      <c r="B24" s="335">
        <v>13</v>
      </c>
      <c r="C24" s="335">
        <v>30</v>
      </c>
      <c r="D24" s="336"/>
      <c r="E24" s="337"/>
      <c r="F24" s="337"/>
    </row>
    <row r="25" spans="1:7" x14ac:dyDescent="0.2">
      <c r="A25" s="179">
        <v>2002</v>
      </c>
      <c r="B25" s="335">
        <v>11</v>
      </c>
      <c r="C25" s="335">
        <v>30</v>
      </c>
      <c r="D25" s="336"/>
      <c r="E25" s="337"/>
      <c r="F25" s="337"/>
    </row>
    <row r="26" spans="1:7" x14ac:dyDescent="0.2">
      <c r="A26" s="179">
        <v>2006</v>
      </c>
      <c r="B26" s="338">
        <v>10</v>
      </c>
      <c r="C26" s="338">
        <v>13</v>
      </c>
      <c r="D26" s="339"/>
      <c r="E26" s="339"/>
      <c r="F26" s="339"/>
    </row>
    <row r="27" spans="1:7" x14ac:dyDescent="0.2">
      <c r="A27" s="179">
        <v>2010</v>
      </c>
      <c r="B27" s="338">
        <v>6</v>
      </c>
      <c r="C27" s="338">
        <v>17</v>
      </c>
      <c r="D27" s="339"/>
      <c r="E27" s="339"/>
      <c r="F27" s="339"/>
    </row>
    <row r="28" spans="1:7" x14ac:dyDescent="0.2">
      <c r="A28" s="340">
        <v>2014</v>
      </c>
      <c r="B28" s="341">
        <v>3</v>
      </c>
      <c r="C28" s="341">
        <v>7</v>
      </c>
      <c r="D28" s="339"/>
      <c r="E28" s="339"/>
      <c r="F28" s="339"/>
    </row>
    <row r="29" spans="1:7" x14ac:dyDescent="0.2">
      <c r="A29" s="342" t="s">
        <v>615</v>
      </c>
      <c r="B29" s="49">
        <v>4</v>
      </c>
      <c r="C29" s="49">
        <v>8</v>
      </c>
      <c r="D29" s="339"/>
      <c r="E29" s="339"/>
      <c r="F29" s="339"/>
    </row>
    <row r="30" spans="1:7" x14ac:dyDescent="0.2">
      <c r="A30" s="179"/>
    </row>
    <row r="31" spans="1:7" x14ac:dyDescent="0.2">
      <c r="A31" s="94" t="s">
        <v>622</v>
      </c>
    </row>
  </sheetData>
  <hyperlinks>
    <hyperlink ref="J1" location="'Cymru Iachach'!A1" display="Cymru Iachach"/>
    <hyperlink ref="J2" location="'Contents and Links'!A1" display="Contents and Links"/>
    <hyperlink ref="A17" r:id="rId1" display="Ffynhonnell: Ymddygiadau iechyd ym mhlant oedran ysgol (HBSC) a'r Rhwydwaith ymchwil iechyd ysgolion (SHRN)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Normal="100" workbookViewId="0">
      <selection activeCell="I7" sqref="I7"/>
    </sheetView>
  </sheetViews>
  <sheetFormatPr defaultRowHeight="15" x14ac:dyDescent="0.2"/>
  <cols>
    <col min="1" max="1" width="24" customWidth="1"/>
  </cols>
  <sheetData>
    <row r="1" spans="1:19" ht="15.75" x14ac:dyDescent="0.25">
      <c r="A1" s="51" t="s">
        <v>494</v>
      </c>
      <c r="S1" s="3" t="s">
        <v>67</v>
      </c>
    </row>
    <row r="2" spans="1:19" x14ac:dyDescent="0.2">
      <c r="A2" s="266" t="s">
        <v>64</v>
      </c>
      <c r="S2" s="50" t="s">
        <v>68</v>
      </c>
    </row>
    <row r="3" spans="1:19" ht="18.75" x14ac:dyDescent="0.2">
      <c r="A3" s="57"/>
    </row>
    <row r="24" spans="1:20" x14ac:dyDescent="0.2">
      <c r="A24" s="9" t="s">
        <v>518</v>
      </c>
    </row>
    <row r="26" spans="1:20" ht="15.75" thickBot="1" x14ac:dyDescent="0.25">
      <c r="A26" s="54"/>
      <c r="B26" s="56">
        <v>1999</v>
      </c>
      <c r="C26" s="56">
        <v>2000</v>
      </c>
      <c r="D26" s="56">
        <v>2001</v>
      </c>
      <c r="E26" s="56">
        <v>2002</v>
      </c>
      <c r="F26" s="56">
        <v>2003</v>
      </c>
      <c r="G26" s="56">
        <v>2004</v>
      </c>
      <c r="H26" s="56">
        <v>2005</v>
      </c>
      <c r="I26" s="56">
        <v>2006</v>
      </c>
      <c r="J26" s="56">
        <v>2007</v>
      </c>
      <c r="K26" s="56">
        <v>2008</v>
      </c>
      <c r="L26" s="56">
        <v>2009</v>
      </c>
      <c r="M26" s="56">
        <v>2010</v>
      </c>
      <c r="N26" s="56">
        <v>2011</v>
      </c>
      <c r="O26" s="56">
        <v>2012</v>
      </c>
      <c r="P26" s="56">
        <v>2013</v>
      </c>
      <c r="Q26" s="56">
        <v>2014</v>
      </c>
      <c r="R26" s="56">
        <v>2015</v>
      </c>
      <c r="S26" s="56">
        <v>2016</v>
      </c>
      <c r="T26" s="56">
        <v>2017</v>
      </c>
    </row>
    <row r="27" spans="1:20" x14ac:dyDescent="0.2">
      <c r="A27" s="58" t="s">
        <v>65</v>
      </c>
      <c r="B27" s="59">
        <v>21.986395130006127</v>
      </c>
      <c r="C27" s="59">
        <v>22.671272057319502</v>
      </c>
      <c r="D27" s="59">
        <v>23.158926622860861</v>
      </c>
      <c r="E27" s="59">
        <v>23.570960034701532</v>
      </c>
      <c r="F27" s="59">
        <v>24.258903021768724</v>
      </c>
      <c r="G27" s="59">
        <v>24.64608888780058</v>
      </c>
      <c r="H27" s="59">
        <v>25.275884724410574</v>
      </c>
      <c r="I27" s="59">
        <v>25.723811407839211</v>
      </c>
      <c r="J27" s="59">
        <v>26.155189066371271</v>
      </c>
      <c r="K27" s="59">
        <v>25.910567216765745</v>
      </c>
      <c r="L27" s="59">
        <v>24.611388353120148</v>
      </c>
      <c r="M27" s="59">
        <v>24.865703106158218</v>
      </c>
      <c r="N27" s="59">
        <v>25.018114440600552</v>
      </c>
      <c r="O27" s="59">
        <v>25.162706932246948</v>
      </c>
      <c r="P27" s="59">
        <v>25.366842057332416</v>
      </c>
      <c r="Q27" s="59">
        <v>26.018336030269758</v>
      </c>
      <c r="R27" s="59">
        <v>26.470927660704341</v>
      </c>
      <c r="S27" s="59">
        <v>26.749383919285712</v>
      </c>
      <c r="T27" s="59">
        <v>27.095938749697549</v>
      </c>
    </row>
    <row r="28" spans="1:20" x14ac:dyDescent="0.2">
      <c r="A28" s="58" t="s">
        <v>66</v>
      </c>
      <c r="B28" s="59">
        <v>15.778465068766835</v>
      </c>
      <c r="C28" s="59">
        <v>16.421787008018935</v>
      </c>
      <c r="D28" s="59">
        <v>16.613108508187668</v>
      </c>
      <c r="E28" s="59">
        <v>17.018854032808779</v>
      </c>
      <c r="F28" s="59">
        <v>17.657905566934367</v>
      </c>
      <c r="G28" s="59">
        <v>18.071144395355144</v>
      </c>
      <c r="H28" s="59">
        <v>18.398556701239244</v>
      </c>
      <c r="I28" s="59">
        <v>18.75158256041864</v>
      </c>
      <c r="J28" s="59">
        <v>18.80152306873002</v>
      </c>
      <c r="K28" s="59">
        <v>18.146534530433758</v>
      </c>
      <c r="L28" s="59">
        <v>17.535124875282673</v>
      </c>
      <c r="M28" s="59">
        <v>17.675577898937398</v>
      </c>
      <c r="N28" s="59">
        <v>18.289303528542398</v>
      </c>
      <c r="O28" s="59">
        <v>18.395825465092333</v>
      </c>
      <c r="P28" s="59">
        <v>18.58998732161697</v>
      </c>
      <c r="Q28" s="59">
        <v>18.717440547264005</v>
      </c>
      <c r="R28" s="59">
        <v>19.110473216942026</v>
      </c>
      <c r="S28" s="59">
        <v>19.368164078184478</v>
      </c>
      <c r="T28" s="59">
        <v>19.568886762778924</v>
      </c>
    </row>
    <row r="29" spans="1:20" x14ac:dyDescent="0.2">
      <c r="A29" s="60" t="s">
        <v>519</v>
      </c>
      <c r="B29" s="61">
        <f t="shared" ref="B29:T29" si="0">+B28/B27*100</f>
        <v>71.7646752706315</v>
      </c>
      <c r="C29" s="61">
        <f t="shared" si="0"/>
        <v>72.434343192124075</v>
      </c>
      <c r="D29" s="61">
        <f t="shared" si="0"/>
        <v>71.735226674056548</v>
      </c>
      <c r="E29" s="61">
        <f t="shared" si="0"/>
        <v>72.202634121619823</v>
      </c>
      <c r="F29" s="61">
        <f t="shared" si="0"/>
        <v>72.78938190687785</v>
      </c>
      <c r="G29" s="61">
        <f t="shared" si="0"/>
        <v>73.322564393980059</v>
      </c>
      <c r="H29" s="61">
        <f t="shared" si="0"/>
        <v>72.790950353838866</v>
      </c>
      <c r="I29" s="61">
        <f t="shared" si="0"/>
        <v>72.895817276533847</v>
      </c>
      <c r="J29" s="61">
        <f t="shared" si="0"/>
        <v>71.884485411362817</v>
      </c>
      <c r="K29" s="61">
        <f t="shared" si="0"/>
        <v>70.03526545220447</v>
      </c>
      <c r="L29" s="61">
        <f t="shared" si="0"/>
        <v>71.248011789061181</v>
      </c>
      <c r="M29" s="61">
        <f t="shared" si="0"/>
        <v>71.084166908434938</v>
      </c>
      <c r="N29" s="61">
        <f t="shared" si="0"/>
        <v>73.104244414445844</v>
      </c>
      <c r="O29" s="61">
        <f t="shared" si="0"/>
        <v>73.107497991471632</v>
      </c>
      <c r="P29" s="61">
        <f t="shared" si="0"/>
        <v>73.28459443079727</v>
      </c>
      <c r="Q29" s="61">
        <f t="shared" si="0"/>
        <v>71.939421973365697</v>
      </c>
      <c r="R29" s="61">
        <f t="shared" si="0"/>
        <v>72.194195314549589</v>
      </c>
      <c r="S29" s="61">
        <f t="shared" si="0"/>
        <v>72.406019281141127</v>
      </c>
      <c r="T29" s="61">
        <f t="shared" si="0"/>
        <v>72.220737371564056</v>
      </c>
    </row>
  </sheetData>
  <hyperlinks>
    <hyperlink ref="A24" r:id="rId1" display="Source: Welsh Government analysis of regional economic activity by gross value added (balanced), UK: 1998 to 2017 : Office for National Statistics"/>
    <hyperlink ref="S2" location="'Contents and Links'!A1" display="Contents and Links"/>
    <hyperlink ref="S1" location="'Cymru Lewyrchus'!A1" display="Cymru Lewyrchu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A18" sqref="A18"/>
    </sheetView>
  </sheetViews>
  <sheetFormatPr defaultRowHeight="15" x14ac:dyDescent="0.2"/>
  <cols>
    <col min="1" max="1" width="20.21875" style="126" customWidth="1"/>
    <col min="2" max="2" width="17.88671875" style="126" customWidth="1"/>
    <col min="3" max="16384" width="8.88671875" style="126"/>
  </cols>
  <sheetData>
    <row r="1" spans="1:13" ht="15.75" x14ac:dyDescent="0.25">
      <c r="A1" s="4" t="s">
        <v>626</v>
      </c>
      <c r="M1" s="22" t="s">
        <v>396</v>
      </c>
    </row>
    <row r="2" spans="1:13" x14ac:dyDescent="0.2">
      <c r="M2" s="328" t="s">
        <v>68</v>
      </c>
    </row>
    <row r="17" spans="1:8" x14ac:dyDescent="0.2">
      <c r="A17" s="94" t="s">
        <v>516</v>
      </c>
      <c r="B17" s="25"/>
      <c r="C17" s="25"/>
      <c r="G17" s="25"/>
      <c r="H17" s="25"/>
    </row>
    <row r="18" spans="1:8" x14ac:dyDescent="0.2">
      <c r="B18" s="25"/>
      <c r="C18" s="25"/>
      <c r="G18" s="25"/>
      <c r="H18" s="25"/>
    </row>
    <row r="19" spans="1:8" ht="26.25" thickBot="1" x14ac:dyDescent="0.25">
      <c r="A19" s="348" t="s">
        <v>627</v>
      </c>
      <c r="B19" s="347" t="s">
        <v>633</v>
      </c>
      <c r="C19" s="25"/>
      <c r="G19" s="25"/>
      <c r="H19" s="25"/>
    </row>
    <row r="20" spans="1:8" x14ac:dyDescent="0.2">
      <c r="A20" s="346" t="s">
        <v>628</v>
      </c>
      <c r="B20" s="345">
        <v>19.22185347594754</v>
      </c>
      <c r="C20" s="25"/>
      <c r="G20" s="25"/>
      <c r="H20" s="25"/>
    </row>
    <row r="21" spans="1:8" x14ac:dyDescent="0.2">
      <c r="A21" s="346" t="s">
        <v>629</v>
      </c>
      <c r="B21" s="345">
        <v>20.360264982747669</v>
      </c>
    </row>
    <row r="22" spans="1:8" x14ac:dyDescent="0.2">
      <c r="A22" s="346" t="s">
        <v>630</v>
      </c>
      <c r="B22" s="345">
        <v>23.90501966141364</v>
      </c>
    </row>
    <row r="23" spans="1:8" x14ac:dyDescent="0.2">
      <c r="A23" s="346" t="s">
        <v>631</v>
      </c>
      <c r="B23" s="345">
        <v>25.415171468951975</v>
      </c>
    </row>
    <row r="24" spans="1:8" x14ac:dyDescent="0.2">
      <c r="A24" s="344" t="s">
        <v>632</v>
      </c>
      <c r="B24" s="343">
        <v>29.112339112225687</v>
      </c>
    </row>
  </sheetData>
  <hyperlinks>
    <hyperlink ref="M1" location="'Cymru Iachach'!A1" display="Cymru Iachach"/>
    <hyperlink ref="M2" location="'Contents and Links'!A1" display="Contents and Links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workbookViewId="0">
      <selection activeCell="B30" sqref="B30"/>
    </sheetView>
  </sheetViews>
  <sheetFormatPr defaultRowHeight="15" x14ac:dyDescent="0.2"/>
  <cols>
    <col min="1" max="1" width="26.21875" style="126" customWidth="1"/>
    <col min="2" max="8" width="7.88671875" style="126" customWidth="1"/>
    <col min="9" max="16384" width="8.88671875" style="126"/>
  </cols>
  <sheetData>
    <row r="1" spans="1:10" ht="15.75" x14ac:dyDescent="0.25">
      <c r="A1" s="4" t="s">
        <v>643</v>
      </c>
      <c r="J1" s="3" t="s">
        <v>396</v>
      </c>
    </row>
    <row r="2" spans="1:10" x14ac:dyDescent="0.2">
      <c r="J2" s="50" t="s">
        <v>68</v>
      </c>
    </row>
    <row r="19" spans="1:8" x14ac:dyDescent="0.2">
      <c r="A19" s="5" t="s">
        <v>818</v>
      </c>
      <c r="B19" s="5"/>
      <c r="C19" s="5"/>
      <c r="D19" s="5"/>
      <c r="E19" s="5"/>
      <c r="F19" s="5"/>
      <c r="G19" s="5"/>
      <c r="H19" s="5"/>
    </row>
    <row r="20" spans="1:8" x14ac:dyDescent="0.2">
      <c r="B20" s="5"/>
      <c r="C20" s="5"/>
      <c r="D20" s="5"/>
      <c r="E20" s="5"/>
      <c r="F20" s="5"/>
      <c r="G20" s="5"/>
      <c r="H20" s="5"/>
    </row>
    <row r="21" spans="1:8" ht="15.75" thickBot="1" x14ac:dyDescent="0.25">
      <c r="A21" s="138" t="s">
        <v>820</v>
      </c>
      <c r="B21" s="470">
        <v>2012</v>
      </c>
      <c r="C21" s="470">
        <v>2013</v>
      </c>
      <c r="D21" s="470">
        <v>2014</v>
      </c>
      <c r="E21" s="470">
        <v>2015</v>
      </c>
      <c r="F21" s="470">
        <v>2016</v>
      </c>
      <c r="G21" s="470">
        <v>2017</v>
      </c>
      <c r="H21" s="470">
        <v>2018</v>
      </c>
    </row>
    <row r="22" spans="1:8" x14ac:dyDescent="0.2">
      <c r="A22" s="5" t="s">
        <v>644</v>
      </c>
      <c r="B22" s="466">
        <v>7.4</v>
      </c>
      <c r="C22" s="466">
        <v>7.44</v>
      </c>
      <c r="D22" s="466">
        <v>7.52</v>
      </c>
      <c r="E22" s="466">
        <v>7.56</v>
      </c>
      <c r="F22" s="466">
        <v>7.63</v>
      </c>
      <c r="G22" s="466">
        <v>7.65</v>
      </c>
      <c r="H22" s="466">
        <v>7.69</v>
      </c>
    </row>
    <row r="23" spans="1:8" x14ac:dyDescent="0.2">
      <c r="A23" s="5" t="s">
        <v>646</v>
      </c>
      <c r="B23" s="467">
        <v>7.71</v>
      </c>
      <c r="C23" s="467">
        <v>7.7</v>
      </c>
      <c r="D23" s="466">
        <v>7.76</v>
      </c>
      <c r="E23" s="467">
        <v>7.78</v>
      </c>
      <c r="F23" s="467">
        <v>7.83</v>
      </c>
      <c r="G23" s="466">
        <v>7.83</v>
      </c>
      <c r="H23" s="466">
        <v>7.88</v>
      </c>
    </row>
    <row r="24" spans="1:8" x14ac:dyDescent="0.2">
      <c r="A24" s="5" t="s">
        <v>645</v>
      </c>
      <c r="B24" s="467">
        <v>7.31</v>
      </c>
      <c r="C24" s="467">
        <v>7.31</v>
      </c>
      <c r="D24" s="467">
        <v>7.4</v>
      </c>
      <c r="E24" s="467">
        <v>7.45</v>
      </c>
      <c r="F24" s="467">
        <v>7.44</v>
      </c>
      <c r="G24" s="466">
        <v>7.48</v>
      </c>
      <c r="H24" s="466">
        <v>7.48</v>
      </c>
    </row>
    <row r="25" spans="1:8" x14ac:dyDescent="0.2">
      <c r="A25" s="55" t="s">
        <v>647</v>
      </c>
      <c r="B25" s="469">
        <v>3.11</v>
      </c>
      <c r="C25" s="469">
        <v>3.02</v>
      </c>
      <c r="D25" s="469">
        <v>2.97</v>
      </c>
      <c r="E25" s="469">
        <v>2.93</v>
      </c>
      <c r="F25" s="469">
        <v>2.92</v>
      </c>
      <c r="G25" s="468">
        <v>2.96</v>
      </c>
      <c r="H25" s="468">
        <v>2.94</v>
      </c>
    </row>
    <row r="26" spans="1:8" x14ac:dyDescent="0.2">
      <c r="A26" s="94"/>
      <c r="B26" s="5"/>
      <c r="C26" s="5"/>
      <c r="D26" s="5"/>
      <c r="E26" s="325"/>
      <c r="F26" s="325"/>
      <c r="G26" s="325"/>
      <c r="H26" s="325"/>
    </row>
    <row r="27" spans="1:8" x14ac:dyDescent="0.2">
      <c r="A27" s="94"/>
      <c r="B27" s="5"/>
      <c r="C27" s="5"/>
      <c r="D27" s="5"/>
      <c r="E27" s="325"/>
      <c r="F27" s="325"/>
      <c r="G27" s="325"/>
      <c r="H27" s="325"/>
    </row>
    <row r="28" spans="1:8" x14ac:dyDescent="0.2">
      <c r="A28" s="94"/>
      <c r="B28" s="5"/>
      <c r="C28" s="5"/>
      <c r="D28" s="5"/>
      <c r="E28" s="325"/>
      <c r="F28" s="325"/>
      <c r="G28" s="325"/>
      <c r="H28" s="325"/>
    </row>
    <row r="29" spans="1:8" x14ac:dyDescent="0.2">
      <c r="A29" s="94"/>
      <c r="B29" s="5"/>
      <c r="C29" s="5"/>
      <c r="D29" s="5"/>
      <c r="E29" s="5"/>
      <c r="F29" s="5"/>
      <c r="G29" s="5"/>
      <c r="H29" s="5"/>
    </row>
    <row r="30" spans="1:8" x14ac:dyDescent="0.2">
      <c r="A30" s="94"/>
      <c r="B30" s="5"/>
      <c r="C30" s="5"/>
      <c r="D30" s="5"/>
      <c r="E30" s="5"/>
      <c r="F30" s="5"/>
      <c r="G30" s="5"/>
      <c r="H30" s="5"/>
    </row>
    <row r="31" spans="1:8" x14ac:dyDescent="0.2">
      <c r="A31" s="94"/>
      <c r="B31" s="5"/>
      <c r="C31" s="5"/>
      <c r="D31" s="5"/>
      <c r="E31" s="5"/>
      <c r="F31" s="5"/>
      <c r="G31" s="5"/>
      <c r="H31" s="5"/>
    </row>
  </sheetData>
  <hyperlinks>
    <hyperlink ref="J1" location="'Cymru Iachach'!A1" display="Cymru Iachach"/>
    <hyperlink ref="J2" location="'Contents and Links'!A1" display="Contents and Links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/>
  </sheetViews>
  <sheetFormatPr defaultColWidth="8.88671875" defaultRowHeight="15" x14ac:dyDescent="0.2"/>
  <cols>
    <col min="1" max="1" width="25.77734375" style="52" customWidth="1"/>
    <col min="2" max="16384" width="8.88671875" style="52"/>
  </cols>
  <sheetData>
    <row r="1" spans="1:15" ht="15.75" x14ac:dyDescent="0.25">
      <c r="A1" s="4" t="s">
        <v>642</v>
      </c>
      <c r="O1" s="3" t="s">
        <v>396</v>
      </c>
    </row>
    <row r="2" spans="1:15" x14ac:dyDescent="0.2">
      <c r="O2" s="50" t="s">
        <v>68</v>
      </c>
    </row>
    <row r="15" spans="1:15" x14ac:dyDescent="0.2">
      <c r="A15" s="120"/>
      <c r="B15" s="119"/>
      <c r="C15" s="118"/>
      <c r="D15" s="118"/>
      <c r="E15" s="118"/>
      <c r="F15" s="118"/>
      <c r="G15" s="117"/>
      <c r="H15" s="117"/>
      <c r="I15" s="117"/>
      <c r="J15" s="117"/>
    </row>
    <row r="22" spans="1:3" x14ac:dyDescent="0.2">
      <c r="A22" s="9" t="s">
        <v>503</v>
      </c>
    </row>
    <row r="24" spans="1:3" ht="15.75" thickBot="1" x14ac:dyDescent="0.25">
      <c r="A24" s="351"/>
      <c r="B24" s="473" t="s">
        <v>367</v>
      </c>
      <c r="C24" s="473"/>
    </row>
    <row r="25" spans="1:3" ht="15.75" thickBot="1" x14ac:dyDescent="0.25">
      <c r="A25" s="8"/>
      <c r="B25" s="350">
        <v>2008</v>
      </c>
      <c r="C25" s="350" t="s">
        <v>40</v>
      </c>
    </row>
    <row r="26" spans="1:3" ht="25.5" x14ac:dyDescent="0.2">
      <c r="A26" s="352" t="s">
        <v>634</v>
      </c>
      <c r="B26" s="291">
        <f>100*0.06</f>
        <v>6</v>
      </c>
      <c r="C26" s="291">
        <f>100*0.31</f>
        <v>31</v>
      </c>
    </row>
    <row r="27" spans="1:3" x14ac:dyDescent="0.2">
      <c r="A27" s="5" t="s">
        <v>407</v>
      </c>
      <c r="B27" s="291">
        <f>100*0.04</f>
        <v>4</v>
      </c>
      <c r="C27" s="291">
        <f>100*0.27</f>
        <v>27</v>
      </c>
    </row>
    <row r="28" spans="1:3" ht="25.5" x14ac:dyDescent="0.2">
      <c r="A28" s="352" t="s">
        <v>635</v>
      </c>
      <c r="B28" s="291">
        <f>100*0.09</f>
        <v>9</v>
      </c>
      <c r="C28" s="291">
        <f>100*0.34</f>
        <v>34</v>
      </c>
    </row>
    <row r="29" spans="1:3" x14ac:dyDescent="0.2">
      <c r="A29" s="5" t="s">
        <v>408</v>
      </c>
      <c r="B29" s="291">
        <f>100*0.03</f>
        <v>3</v>
      </c>
      <c r="C29" s="291">
        <f>100*0.14</f>
        <v>14.000000000000002</v>
      </c>
    </row>
    <row r="30" spans="1:3" x14ac:dyDescent="0.2">
      <c r="A30" s="5" t="s">
        <v>409</v>
      </c>
      <c r="B30" s="291">
        <f>100*0.02</f>
        <v>2</v>
      </c>
      <c r="C30" s="291">
        <f>100*0.13</f>
        <v>13</v>
      </c>
    </row>
    <row r="31" spans="1:3" x14ac:dyDescent="0.2">
      <c r="A31" s="55" t="s">
        <v>410</v>
      </c>
      <c r="B31" s="292">
        <f>100*0.03</f>
        <v>3</v>
      </c>
      <c r="C31" s="292">
        <f>100*0.17</f>
        <v>17</v>
      </c>
    </row>
  </sheetData>
  <mergeCells count="1">
    <mergeCell ref="B24:C24"/>
  </mergeCells>
  <hyperlinks>
    <hyperlink ref="A22" r:id="rId1"/>
    <hyperlink ref="O1" location="'Cymru Iachach'!A1" display="Cymru Iachach"/>
    <hyperlink ref="O2" location="'Contents and Links'!A1" display="Contents and Links"/>
  </hyperlinks>
  <pageMargins left="0.7" right="0.7" top="0.75" bottom="0.75" header="0.3" footer="0.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E26" sqref="E26"/>
    </sheetView>
  </sheetViews>
  <sheetFormatPr defaultRowHeight="15" x14ac:dyDescent="0.2"/>
  <sheetData>
    <row r="1" spans="1:11" ht="15.75" x14ac:dyDescent="0.25">
      <c r="A1" s="267" t="s">
        <v>641</v>
      </c>
      <c r="K1" s="3" t="s">
        <v>396</v>
      </c>
    </row>
    <row r="2" spans="1:11" x14ac:dyDescent="0.2">
      <c r="K2" s="50" t="s">
        <v>68</v>
      </c>
    </row>
    <row r="18" spans="1:2" s="126" customFormat="1" x14ac:dyDescent="0.2"/>
    <row r="19" spans="1:2" x14ac:dyDescent="0.2">
      <c r="A19" s="94" t="s">
        <v>507</v>
      </c>
    </row>
    <row r="21" spans="1:2" ht="15.75" thickBot="1" x14ac:dyDescent="0.25">
      <c r="A21" s="351"/>
      <c r="B21" s="139" t="s">
        <v>367</v>
      </c>
    </row>
    <row r="22" spans="1:2" x14ac:dyDescent="0.2">
      <c r="A22" s="5" t="s">
        <v>411</v>
      </c>
      <c r="B22" s="5">
        <v>12</v>
      </c>
    </row>
    <row r="23" spans="1:2" x14ac:dyDescent="0.2">
      <c r="A23" s="5" t="s">
        <v>412</v>
      </c>
      <c r="B23" s="5">
        <v>17</v>
      </c>
    </row>
    <row r="24" spans="1:2" x14ac:dyDescent="0.2">
      <c r="A24" s="5" t="s">
        <v>413</v>
      </c>
      <c r="B24" s="5">
        <v>20</v>
      </c>
    </row>
    <row r="25" spans="1:2" x14ac:dyDescent="0.2">
      <c r="A25" s="5" t="s">
        <v>414</v>
      </c>
      <c r="B25" s="5">
        <v>22</v>
      </c>
    </row>
    <row r="26" spans="1:2" x14ac:dyDescent="0.2">
      <c r="A26" s="55" t="s">
        <v>415</v>
      </c>
      <c r="B26" s="55">
        <v>19</v>
      </c>
    </row>
    <row r="27" spans="1:2" s="126" customFormat="1" x14ac:dyDescent="0.2">
      <c r="A27" s="5"/>
      <c r="B27" s="5"/>
    </row>
    <row r="28" spans="1:2" ht="15.75" thickBot="1" x14ac:dyDescent="0.25">
      <c r="A28" s="138"/>
      <c r="B28" s="139" t="s">
        <v>367</v>
      </c>
    </row>
    <row r="29" spans="1:2" x14ac:dyDescent="0.2">
      <c r="A29" s="5" t="s">
        <v>504</v>
      </c>
      <c r="B29" s="5">
        <v>15</v>
      </c>
    </row>
    <row r="30" spans="1:2" x14ac:dyDescent="0.2">
      <c r="A30" s="55" t="s">
        <v>505</v>
      </c>
      <c r="B30" s="55">
        <v>20</v>
      </c>
    </row>
    <row r="31" spans="1:2" s="126" customFormat="1" x14ac:dyDescent="0.2">
      <c r="A31" s="5"/>
      <c r="B31" s="5"/>
    </row>
    <row r="32" spans="1:2" ht="15.75" thickBot="1" x14ac:dyDescent="0.25">
      <c r="A32" s="138"/>
      <c r="B32" s="139" t="s">
        <v>367</v>
      </c>
    </row>
    <row r="33" spans="1:2" x14ac:dyDescent="0.2">
      <c r="A33" s="55" t="s">
        <v>506</v>
      </c>
      <c r="B33" s="55">
        <v>18</v>
      </c>
    </row>
    <row r="35" spans="1:2" x14ac:dyDescent="0.2">
      <c r="A35" s="25"/>
    </row>
  </sheetData>
  <hyperlinks>
    <hyperlink ref="K1" location="'Cymru Iachach'!A1" display="Cymru Iachach"/>
    <hyperlink ref="K2" location="'Contents and Links'!A1" display="Contents and Links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zoomScaleNormal="100" workbookViewId="0">
      <selection activeCell="E29" sqref="E29"/>
    </sheetView>
  </sheetViews>
  <sheetFormatPr defaultColWidth="8.88671875" defaultRowHeight="15" x14ac:dyDescent="0.2"/>
  <cols>
    <col min="1" max="16384" width="8.88671875" style="52"/>
  </cols>
  <sheetData>
    <row r="1" spans="1:13" ht="15.75" x14ac:dyDescent="0.25">
      <c r="A1" s="246" t="s">
        <v>688</v>
      </c>
      <c r="L1" s="3" t="s">
        <v>396</v>
      </c>
    </row>
    <row r="2" spans="1:13" x14ac:dyDescent="0.2">
      <c r="L2" s="50" t="s">
        <v>68</v>
      </c>
    </row>
    <row r="3" spans="1:13" x14ac:dyDescent="0.2">
      <c r="A3" s="83"/>
      <c r="B3" s="83"/>
      <c r="C3" s="83"/>
      <c r="D3" s="83"/>
      <c r="E3" s="83"/>
      <c r="F3" s="83"/>
      <c r="G3" s="83"/>
      <c r="H3" s="83"/>
      <c r="I3" s="83"/>
    </row>
    <row r="4" spans="1:13" x14ac:dyDescent="0.2">
      <c r="A4" s="179"/>
      <c r="B4" s="184"/>
      <c r="C4" s="98"/>
      <c r="D4" s="98"/>
      <c r="E4" s="98"/>
      <c r="F4" s="98"/>
      <c r="G4" s="83"/>
      <c r="H4" s="83"/>
      <c r="I4" s="83"/>
    </row>
    <row r="5" spans="1:13" x14ac:dyDescent="0.2">
      <c r="A5" s="185"/>
      <c r="B5" s="186"/>
      <c r="C5" s="186"/>
      <c r="D5" s="186"/>
      <c r="E5" s="105"/>
      <c r="F5" s="105"/>
      <c r="G5" s="83"/>
      <c r="H5" s="83"/>
      <c r="I5" s="83"/>
    </row>
    <row r="6" spans="1:13" x14ac:dyDescent="0.2">
      <c r="A6" s="179"/>
      <c r="B6" s="184"/>
      <c r="C6" s="187"/>
      <c r="D6" s="187"/>
      <c r="E6" s="105"/>
      <c r="F6" s="105"/>
      <c r="G6" s="83"/>
      <c r="H6" s="83"/>
      <c r="I6" s="83"/>
    </row>
    <row r="7" spans="1:13" x14ac:dyDescent="0.2">
      <c r="A7" s="179"/>
      <c r="B7" s="145"/>
      <c r="C7" s="188"/>
      <c r="D7" s="188"/>
      <c r="E7" s="105"/>
      <c r="F7" s="105"/>
      <c r="G7" s="83"/>
      <c r="H7" s="83"/>
      <c r="I7" s="83"/>
    </row>
    <row r="8" spans="1:13" x14ac:dyDescent="0.2">
      <c r="A8" s="179"/>
      <c r="B8" s="145"/>
      <c r="C8" s="188"/>
      <c r="D8" s="188"/>
      <c r="E8" s="105"/>
      <c r="F8" s="105"/>
      <c r="G8" s="83"/>
      <c r="H8" s="83"/>
      <c r="I8" s="83"/>
    </row>
    <row r="9" spans="1:13" x14ac:dyDescent="0.2">
      <c r="A9" s="179"/>
      <c r="B9" s="145"/>
      <c r="C9" s="188"/>
      <c r="D9" s="188"/>
      <c r="E9" s="105"/>
      <c r="F9" s="105"/>
      <c r="G9" s="83"/>
      <c r="H9" s="83"/>
      <c r="I9" s="83"/>
    </row>
    <row r="10" spans="1:13" x14ac:dyDescent="0.2">
      <c r="A10" s="179"/>
      <c r="B10" s="145"/>
      <c r="C10" s="188"/>
      <c r="D10" s="188"/>
      <c r="E10" s="105"/>
      <c r="F10" s="105"/>
      <c r="G10" s="83"/>
      <c r="H10" s="83"/>
      <c r="I10" s="83"/>
    </row>
    <row r="11" spans="1:13" x14ac:dyDescent="0.2">
      <c r="A11" s="179"/>
      <c r="B11" s="145"/>
      <c r="C11" s="188"/>
      <c r="D11" s="188"/>
      <c r="E11" s="105"/>
      <c r="F11" s="105"/>
      <c r="G11" s="83"/>
      <c r="H11" s="83"/>
      <c r="I11" s="83"/>
    </row>
    <row r="12" spans="1:13" x14ac:dyDescent="0.2">
      <c r="A12" s="179"/>
      <c r="B12" s="145"/>
      <c r="C12" s="188"/>
      <c r="D12" s="188"/>
      <c r="E12" s="105"/>
      <c r="F12" s="105"/>
      <c r="G12" s="83"/>
      <c r="H12" s="83"/>
      <c r="I12" s="83"/>
    </row>
    <row r="13" spans="1:13" x14ac:dyDescent="0.2">
      <c r="A13" s="179"/>
      <c r="B13" s="145"/>
      <c r="C13" s="188"/>
      <c r="D13" s="188"/>
      <c r="E13" s="105"/>
      <c r="F13" s="105"/>
      <c r="G13" s="83"/>
      <c r="H13" s="83"/>
      <c r="I13" s="83"/>
    </row>
    <row r="14" spans="1:13" x14ac:dyDescent="0.2">
      <c r="A14" s="189"/>
      <c r="B14" s="190"/>
      <c r="C14" s="105"/>
      <c r="D14" s="105"/>
      <c r="E14" s="105"/>
      <c r="F14" s="105"/>
      <c r="G14" s="83"/>
      <c r="H14" s="83"/>
      <c r="I14" s="83"/>
    </row>
    <row r="15" spans="1:13" x14ac:dyDescent="0.2">
      <c r="A15" s="191"/>
      <c r="B15" s="105"/>
      <c r="C15" s="105"/>
      <c r="D15" s="105"/>
      <c r="E15" s="105"/>
      <c r="F15" s="105"/>
      <c r="G15" s="83"/>
      <c r="H15" s="83"/>
      <c r="I15" s="83"/>
    </row>
    <row r="16" spans="1:13" x14ac:dyDescent="0.2">
      <c r="A16" s="474"/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</row>
    <row r="17" spans="1:13" x14ac:dyDescent="0.2">
      <c r="A17" s="133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x14ac:dyDescent="0.2">
      <c r="A18" s="133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x14ac:dyDescent="0.2">
      <c r="A19" s="252" t="s">
        <v>416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x14ac:dyDescent="0.2">
      <c r="A20" s="252" t="s">
        <v>689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</row>
    <row r="21" spans="1:13" x14ac:dyDescent="0.2">
      <c r="A21" s="265" t="s">
        <v>417</v>
      </c>
      <c r="B21" s="5"/>
    </row>
    <row r="22" spans="1:13" x14ac:dyDescent="0.2">
      <c r="A22" s="5"/>
      <c r="B22" s="5"/>
    </row>
    <row r="23" spans="1:13" ht="15.75" thickBot="1" x14ac:dyDescent="0.25">
      <c r="A23" s="138"/>
      <c r="B23" s="247" t="s">
        <v>367</v>
      </c>
    </row>
    <row r="24" spans="1:13" x14ac:dyDescent="0.2">
      <c r="A24" s="5" t="s">
        <v>636</v>
      </c>
      <c r="B24" s="5">
        <v>26</v>
      </c>
    </row>
    <row r="25" spans="1:13" x14ac:dyDescent="0.2">
      <c r="A25" s="5" t="s">
        <v>637</v>
      </c>
      <c r="B25" s="5">
        <v>21</v>
      </c>
    </row>
    <row r="26" spans="1:13" x14ac:dyDescent="0.2">
      <c r="A26" s="5" t="s">
        <v>638</v>
      </c>
      <c r="B26" s="5">
        <v>17</v>
      </c>
    </row>
    <row r="27" spans="1:13" x14ac:dyDescent="0.2">
      <c r="A27" s="5" t="s">
        <v>639</v>
      </c>
      <c r="B27" s="5">
        <v>14</v>
      </c>
    </row>
    <row r="28" spans="1:13" x14ac:dyDescent="0.2">
      <c r="A28" s="5" t="s">
        <v>640</v>
      </c>
      <c r="B28" s="5">
        <v>12</v>
      </c>
    </row>
    <row r="29" spans="1:13" x14ac:dyDescent="0.2">
      <c r="A29" s="5" t="s">
        <v>35</v>
      </c>
      <c r="B29" s="137">
        <v>64.122506999999999</v>
      </c>
    </row>
    <row r="30" spans="1:13" x14ac:dyDescent="0.2">
      <c r="A30" s="5" t="s">
        <v>46</v>
      </c>
      <c r="B30" s="137">
        <v>62.238954</v>
      </c>
    </row>
    <row r="31" spans="1:13" x14ac:dyDescent="0.2">
      <c r="A31" s="5" t="s">
        <v>45</v>
      </c>
      <c r="B31" s="137">
        <v>56.812652999999997</v>
      </c>
    </row>
    <row r="32" spans="1:13" x14ac:dyDescent="0.2">
      <c r="A32" s="5" t="s">
        <v>44</v>
      </c>
      <c r="B32" s="137">
        <v>53.141533000000003</v>
      </c>
    </row>
    <row r="33" spans="1:2" x14ac:dyDescent="0.2">
      <c r="A33" s="5" t="s">
        <v>43</v>
      </c>
      <c r="B33" s="137">
        <v>52.156585</v>
      </c>
    </row>
    <row r="34" spans="1:2" x14ac:dyDescent="0.2">
      <c r="A34" s="5" t="s">
        <v>36</v>
      </c>
      <c r="B34" s="137">
        <v>49.982761000000004</v>
      </c>
    </row>
    <row r="35" spans="1:2" x14ac:dyDescent="0.2">
      <c r="A35" s="55" t="s">
        <v>37</v>
      </c>
      <c r="B35" s="140">
        <v>21.674683000000002</v>
      </c>
    </row>
  </sheetData>
  <mergeCells count="1">
    <mergeCell ref="A16:M16"/>
  </mergeCells>
  <hyperlinks>
    <hyperlink ref="L1" location="'Cymru Iachach'!A1" display="Cymru Iachach"/>
    <hyperlink ref="L2" location="'Contents and Links'!A1" display="Contents and Links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4"/>
  <sheetViews>
    <sheetView showGridLines="0" workbookViewId="0">
      <selection activeCell="A10" sqref="A10"/>
    </sheetView>
  </sheetViews>
  <sheetFormatPr defaultRowHeight="15" x14ac:dyDescent="0.2"/>
  <cols>
    <col min="1" max="1" width="89.44140625" customWidth="1"/>
    <col min="10" max="10" width="10" customWidth="1"/>
  </cols>
  <sheetData>
    <row r="1" spans="1:11" ht="15.75" x14ac:dyDescent="0.25">
      <c r="A1" s="4" t="s">
        <v>419</v>
      </c>
    </row>
    <row r="2" spans="1:11" x14ac:dyDescent="0.2">
      <c r="A2" s="3"/>
      <c r="K2" s="15"/>
    </row>
    <row r="3" spans="1:11" x14ac:dyDescent="0.2">
      <c r="A3" s="241" t="s">
        <v>679</v>
      </c>
      <c r="B3" s="22"/>
      <c r="C3" s="22"/>
      <c r="D3" s="22"/>
      <c r="E3" s="22"/>
      <c r="F3" s="3"/>
      <c r="G3" s="15"/>
      <c r="H3" s="15"/>
      <c r="I3" s="15"/>
      <c r="J3" s="15"/>
      <c r="K3" s="15"/>
    </row>
    <row r="4" spans="1:11" x14ac:dyDescent="0.2">
      <c r="A4" s="242" t="s">
        <v>803</v>
      </c>
      <c r="B4" s="24"/>
      <c r="C4" s="24"/>
      <c r="D4" s="24"/>
      <c r="E4" s="24"/>
      <c r="F4" s="15"/>
      <c r="G4" s="15"/>
      <c r="H4" s="15"/>
      <c r="I4" s="15"/>
      <c r="J4" s="15"/>
      <c r="K4" s="15"/>
    </row>
    <row r="5" spans="1:11" x14ac:dyDescent="0.2">
      <c r="A5" s="241" t="s">
        <v>695</v>
      </c>
      <c r="B5" s="24"/>
      <c r="C5" s="24"/>
      <c r="D5" s="24"/>
      <c r="E5" s="24"/>
      <c r="F5" s="15"/>
      <c r="G5" s="15"/>
      <c r="H5" s="15"/>
      <c r="I5" s="15"/>
      <c r="J5" s="15"/>
      <c r="K5" s="15"/>
    </row>
    <row r="6" spans="1:11" x14ac:dyDescent="0.2">
      <c r="A6" s="243" t="s">
        <v>696</v>
      </c>
      <c r="B6" s="24"/>
      <c r="C6" s="24"/>
      <c r="D6" s="24"/>
      <c r="E6" s="24"/>
      <c r="F6" s="15"/>
      <c r="G6" s="15"/>
      <c r="H6" s="15"/>
      <c r="I6" s="15"/>
      <c r="J6" s="15"/>
      <c r="K6" s="15"/>
    </row>
    <row r="7" spans="1:11" x14ac:dyDescent="0.2">
      <c r="A7" s="9" t="s">
        <v>421</v>
      </c>
      <c r="B7" s="24"/>
      <c r="C7" s="24"/>
      <c r="D7" s="24"/>
      <c r="E7" s="24"/>
      <c r="F7" s="15"/>
      <c r="G7" s="15"/>
      <c r="H7" s="15"/>
      <c r="I7" s="15"/>
      <c r="J7" s="15"/>
      <c r="K7" s="15"/>
    </row>
    <row r="8" spans="1:11" x14ac:dyDescent="0.2">
      <c r="A8" s="9" t="s">
        <v>527</v>
      </c>
      <c r="B8" s="25"/>
      <c r="C8" s="25"/>
      <c r="D8" s="25"/>
      <c r="E8" s="25"/>
    </row>
    <row r="9" spans="1:11" x14ac:dyDescent="0.2">
      <c r="A9" s="243" t="s">
        <v>703</v>
      </c>
      <c r="B9" s="25"/>
      <c r="C9" s="25"/>
      <c r="D9" s="25"/>
      <c r="E9" s="25"/>
    </row>
    <row r="10" spans="1:11" x14ac:dyDescent="0.2">
      <c r="A10" s="9" t="s">
        <v>432</v>
      </c>
    </row>
    <row r="11" spans="1:11" s="126" customFormat="1" x14ac:dyDescent="0.2">
      <c r="A11" s="232" t="s">
        <v>720</v>
      </c>
    </row>
    <row r="12" spans="1:11" s="126" customFormat="1" x14ac:dyDescent="0.2">
      <c r="A12" s="232" t="s">
        <v>434</v>
      </c>
    </row>
    <row r="13" spans="1:11" s="126" customFormat="1" x14ac:dyDescent="0.2">
      <c r="A13" s="323"/>
    </row>
    <row r="14" spans="1:11" x14ac:dyDescent="0.2">
      <c r="A14" s="9" t="s">
        <v>68</v>
      </c>
    </row>
  </sheetData>
  <hyperlinks>
    <hyperlink ref="A14" location="'Contents and Links'!A1" display="Contents and Links"/>
    <hyperlink ref="A3" location="'Siart 4.01'!A1" display="4.01 Canran yr holl bobl, plant, pensiynwyr ac oedolion o oedran gweithio sy'n byw mewn tlodi incwm cymharol yng Nghymru, 1994 i 2018"/>
    <hyperlink ref="A4" location="'Siart 4.02'!A1" display="4.02 I ba raddau mae merched yn gwneud yn well na bechgyn o ran cyrhaeddiad addysgol, yn ôl cyfnod allweddol, 2008/09 i 2018/19 "/>
    <hyperlink ref="A5" location="'Siart 4.03'!A1" display="4.03 Cyfradd cyflogaeth (canran yr oedran poblogaeth 16-64) yng Nghymru yn ôl rhyw a blwyddyn, 2005 i 2019 (cyfraddau ar gyfer Mai i Orffennaf)"/>
    <hyperlink ref="A6" location="'Siart 4.04'!A1" display="4.04 Boddhad â bywyd, yn ôl grŵp oedran, 2018-19"/>
    <hyperlink ref="A7" location="'Siart 4.05'!A1" display="4.05 Cyfraddau cyflogaeth yn ôl ethnigrwydd a rhywedd, 2015-2017"/>
    <hyperlink ref="A8" location="'Siart 4.06'!A1" display="4.06 Troseddau casineb yng Nghymru yn ôl ffactor ysgogi, 2012-13 i 2017-18, 2012-13 i 2017-18 "/>
    <hyperlink ref="A9" location="'Siart 4.07'!A1" display="4.07 Dosbarthiad oedran yn ôl crefydd, Cyfrifiad 2011"/>
    <hyperlink ref="A10" location="'Siart 4.08'!A1" display="4.08 Disgyblion â Datganiad Anghenion Addysgol Arbennig sy’n cyflawni’r trothwy lefel 2 cynhwysol yng Nghyfnod Allweddol 4 gan gynnwys Cymraeg iaith gyntaf neu Saesneg a Mathemateg "/>
    <hyperlink ref="A11" location="'Siart 4.09'!A1" display="4.09 Bwlch cyflogaeth anabledd, blwyddyn yn dod i ben Mawrth 31 2014 i'r flwyddyn yn dod i ben Mawrth 31 2019"/>
    <hyperlink ref="A12" location="'Siart 4.10'!A1" display="4.10 Boddhad â bywyd yn ôl statws priodasol, 2018-19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showGridLines="0" workbookViewId="0"/>
  </sheetViews>
  <sheetFormatPr defaultRowHeight="15" x14ac:dyDescent="0.2"/>
  <cols>
    <col min="1" max="16384" width="8.88671875" style="126"/>
  </cols>
  <sheetData>
    <row r="1" spans="1:53" ht="15.75" x14ac:dyDescent="0.25">
      <c r="A1" s="368" t="s">
        <v>679</v>
      </c>
      <c r="B1" s="382"/>
      <c r="C1" s="367"/>
      <c r="D1" s="366"/>
      <c r="E1" s="366"/>
      <c r="F1" s="365"/>
      <c r="G1" s="365"/>
      <c r="H1" s="365"/>
      <c r="I1" s="365"/>
      <c r="K1" s="353"/>
      <c r="L1" s="353"/>
      <c r="M1" s="353"/>
      <c r="O1" s="3" t="s">
        <v>420</v>
      </c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</row>
    <row r="2" spans="1:53" ht="15.75" x14ac:dyDescent="0.25">
      <c r="A2" s="364" t="s">
        <v>680</v>
      </c>
      <c r="B2" s="364"/>
      <c r="C2" s="364"/>
      <c r="D2" s="364"/>
      <c r="E2" s="364"/>
      <c r="F2" s="364"/>
      <c r="G2" s="364"/>
      <c r="H2" s="364"/>
      <c r="I2" s="364"/>
      <c r="K2" s="353"/>
      <c r="L2" s="353"/>
      <c r="M2" s="353"/>
      <c r="O2" s="50" t="s">
        <v>68</v>
      </c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</row>
    <row r="3" spans="1:53" ht="15.75" x14ac:dyDescent="0.2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</row>
    <row r="4" spans="1:53" ht="15.75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</row>
    <row r="5" spans="1:53" ht="15.75" x14ac:dyDescent="0.2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</row>
    <row r="6" spans="1:53" ht="15.75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</row>
    <row r="7" spans="1:53" ht="15.75" x14ac:dyDescent="0.25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</row>
    <row r="8" spans="1:53" ht="15.75" x14ac:dyDescent="0.2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</row>
    <row r="9" spans="1:53" ht="15.75" x14ac:dyDescent="0.25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</row>
    <row r="10" spans="1:53" ht="15.75" x14ac:dyDescent="0.25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</row>
    <row r="11" spans="1:53" ht="15.75" x14ac:dyDescent="0.25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</row>
    <row r="12" spans="1:53" ht="15.75" x14ac:dyDescent="0.25">
      <c r="A12" s="353"/>
      <c r="B12" s="353"/>
      <c r="C12" s="353"/>
      <c r="D12" s="353"/>
      <c r="E12" s="353"/>
      <c r="F12" s="353"/>
      <c r="G12" s="36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</row>
    <row r="13" spans="1:53" ht="15.75" x14ac:dyDescent="0.25">
      <c r="A13" s="353"/>
      <c r="B13" s="353"/>
      <c r="C13" s="353"/>
      <c r="D13" s="353"/>
      <c r="E13" s="353"/>
      <c r="F13" s="353"/>
      <c r="G13" s="36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</row>
    <row r="14" spans="1:53" ht="15.75" x14ac:dyDescent="0.25">
      <c r="A14" s="353"/>
      <c r="B14" s="353"/>
      <c r="C14" s="353"/>
      <c r="D14" s="353"/>
      <c r="E14" s="353"/>
      <c r="F14" s="353"/>
      <c r="G14" s="36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</row>
    <row r="15" spans="1:53" ht="15.75" x14ac:dyDescent="0.25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</row>
    <row r="16" spans="1:53" ht="15.75" x14ac:dyDescent="0.25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</row>
    <row r="17" spans="1:53" ht="15.75" x14ac:dyDescent="0.25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</row>
    <row r="18" spans="1:53" ht="15.75" x14ac:dyDescent="0.25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</row>
    <row r="19" spans="1:53" ht="15.75" x14ac:dyDescent="0.25">
      <c r="A19" s="353"/>
      <c r="B19" s="353"/>
      <c r="C19" s="353"/>
      <c r="D19" s="353"/>
      <c r="E19" s="353"/>
      <c r="F19" s="353"/>
      <c r="G19" s="353"/>
      <c r="H19" s="353"/>
      <c r="I19" s="353"/>
      <c r="J19" s="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</row>
    <row r="20" spans="1:53" ht="15.75" x14ac:dyDescent="0.25">
      <c r="A20" s="353"/>
      <c r="B20" s="353"/>
      <c r="C20" s="353"/>
      <c r="D20" s="353"/>
      <c r="E20" s="353"/>
      <c r="F20" s="353"/>
      <c r="G20" s="353"/>
      <c r="H20" s="353"/>
      <c r="I20" s="353"/>
      <c r="J20" s="50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</row>
    <row r="21" spans="1:53" ht="15.75" x14ac:dyDescent="0.25">
      <c r="A21" s="9" t="s">
        <v>669</v>
      </c>
      <c r="B21" s="381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</row>
    <row r="22" spans="1:53" ht="15.75" x14ac:dyDescent="0.25">
      <c r="A22" s="231" t="s">
        <v>694</v>
      </c>
      <c r="B22" s="381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</row>
    <row r="23" spans="1:53" ht="15.75" x14ac:dyDescent="0.25">
      <c r="A23" s="353"/>
      <c r="B23" s="9"/>
      <c r="C23" s="361"/>
      <c r="D23" s="361"/>
      <c r="E23" s="361"/>
      <c r="F23" s="361"/>
      <c r="G23" s="361"/>
      <c r="H23" s="361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</row>
    <row r="24" spans="1:53" ht="15.75" x14ac:dyDescent="0.25">
      <c r="A24" s="5" t="s">
        <v>718</v>
      </c>
      <c r="B24" s="361"/>
      <c r="C24" s="361"/>
      <c r="D24" s="361"/>
      <c r="E24" s="361"/>
      <c r="F24" s="361"/>
      <c r="G24" s="361"/>
      <c r="H24" s="361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</row>
    <row r="25" spans="1:53" ht="15.75" x14ac:dyDescent="0.25">
      <c r="A25" s="5" t="s">
        <v>435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</row>
    <row r="26" spans="1:53" ht="16.5" thickBot="1" x14ac:dyDescent="0.3">
      <c r="A26" s="360"/>
      <c r="B26" s="359" t="s">
        <v>668</v>
      </c>
      <c r="C26" s="359" t="s">
        <v>667</v>
      </c>
      <c r="D26" s="359" t="s">
        <v>666</v>
      </c>
      <c r="E26" s="359" t="s">
        <v>665</v>
      </c>
      <c r="F26" s="359" t="s">
        <v>664</v>
      </c>
      <c r="G26" s="359" t="s">
        <v>663</v>
      </c>
      <c r="H26" s="359" t="s">
        <v>662</v>
      </c>
      <c r="I26" s="359" t="s">
        <v>661</v>
      </c>
      <c r="J26" s="359" t="s">
        <v>660</v>
      </c>
      <c r="K26" s="359" t="s">
        <v>659</v>
      </c>
      <c r="L26" s="359" t="s">
        <v>658</v>
      </c>
      <c r="M26" s="359" t="s">
        <v>657</v>
      </c>
      <c r="N26" s="359" t="s">
        <v>656</v>
      </c>
      <c r="O26" s="359" t="s">
        <v>655</v>
      </c>
      <c r="P26" s="359" t="s">
        <v>654</v>
      </c>
      <c r="Q26" s="359" t="s">
        <v>653</v>
      </c>
      <c r="R26" s="359" t="s">
        <v>652</v>
      </c>
      <c r="S26" s="359" t="s">
        <v>651</v>
      </c>
      <c r="T26" s="359" t="s">
        <v>650</v>
      </c>
      <c r="U26" s="359" t="s">
        <v>649</v>
      </c>
      <c r="V26" s="359" t="s">
        <v>648</v>
      </c>
      <c r="W26" s="359" t="s">
        <v>681</v>
      </c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</row>
    <row r="27" spans="1:53" ht="25.5" x14ac:dyDescent="0.25">
      <c r="A27" s="358" t="s">
        <v>548</v>
      </c>
      <c r="B27" s="357">
        <v>27</v>
      </c>
      <c r="C27" s="357">
        <v>27</v>
      </c>
      <c r="D27" s="357">
        <v>27</v>
      </c>
      <c r="E27" s="357">
        <v>26</v>
      </c>
      <c r="F27" s="357">
        <v>25</v>
      </c>
      <c r="G27" s="357">
        <v>25</v>
      </c>
      <c r="H27" s="357">
        <v>25</v>
      </c>
      <c r="I27" s="357">
        <v>24</v>
      </c>
      <c r="J27" s="357">
        <v>23</v>
      </c>
      <c r="K27" s="357">
        <v>22</v>
      </c>
      <c r="L27" s="357">
        <v>22</v>
      </c>
      <c r="M27" s="357">
        <v>24</v>
      </c>
      <c r="N27" s="357">
        <v>23</v>
      </c>
      <c r="O27" s="357">
        <v>23</v>
      </c>
      <c r="P27" s="357">
        <v>22</v>
      </c>
      <c r="Q27" s="357">
        <v>23</v>
      </c>
      <c r="R27" s="357">
        <v>23</v>
      </c>
      <c r="S27" s="357">
        <v>23</v>
      </c>
      <c r="T27" s="357">
        <v>23</v>
      </c>
      <c r="U27" s="357">
        <v>23</v>
      </c>
      <c r="V27" s="353">
        <v>24</v>
      </c>
      <c r="W27" s="353">
        <v>24</v>
      </c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</row>
    <row r="28" spans="1:53" ht="15.75" x14ac:dyDescent="0.25">
      <c r="A28" s="358" t="s">
        <v>549</v>
      </c>
      <c r="B28" s="357">
        <v>36</v>
      </c>
      <c r="C28" s="357">
        <v>37</v>
      </c>
      <c r="D28" s="357">
        <v>36</v>
      </c>
      <c r="E28" s="357">
        <v>36</v>
      </c>
      <c r="F28" s="357">
        <v>35</v>
      </c>
      <c r="G28" s="357">
        <v>34</v>
      </c>
      <c r="H28" s="357">
        <v>34</v>
      </c>
      <c r="I28" s="357">
        <v>31</v>
      </c>
      <c r="J28" s="357">
        <v>31</v>
      </c>
      <c r="K28" s="357">
        <v>29</v>
      </c>
      <c r="L28" s="357">
        <v>30</v>
      </c>
      <c r="M28" s="357">
        <v>33</v>
      </c>
      <c r="N28" s="357">
        <v>32</v>
      </c>
      <c r="O28" s="357">
        <v>33</v>
      </c>
      <c r="P28" s="357">
        <v>31</v>
      </c>
      <c r="Q28" s="357">
        <v>33</v>
      </c>
      <c r="R28" s="357">
        <v>32</v>
      </c>
      <c r="S28" s="357">
        <v>31</v>
      </c>
      <c r="T28" s="357">
        <v>29</v>
      </c>
      <c r="U28" s="357">
        <v>30</v>
      </c>
      <c r="V28" s="353">
        <v>28</v>
      </c>
      <c r="W28" s="353">
        <v>29</v>
      </c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</row>
    <row r="29" spans="1:53" ht="38.25" x14ac:dyDescent="0.25">
      <c r="A29" s="358" t="s">
        <v>551</v>
      </c>
      <c r="B29" s="357">
        <v>24</v>
      </c>
      <c r="C29" s="357">
        <v>24</v>
      </c>
      <c r="D29" s="357">
        <v>23</v>
      </c>
      <c r="E29" s="357">
        <v>22</v>
      </c>
      <c r="F29" s="357">
        <v>22</v>
      </c>
      <c r="G29" s="357">
        <v>22</v>
      </c>
      <c r="H29" s="357">
        <v>22</v>
      </c>
      <c r="I29" s="357">
        <v>22</v>
      </c>
      <c r="J29" s="357">
        <v>21</v>
      </c>
      <c r="K29" s="357">
        <v>21</v>
      </c>
      <c r="L29" s="357">
        <v>21</v>
      </c>
      <c r="M29" s="357">
        <v>23</v>
      </c>
      <c r="N29" s="357">
        <v>22</v>
      </c>
      <c r="O29" s="357">
        <v>22</v>
      </c>
      <c r="P29" s="357">
        <v>22</v>
      </c>
      <c r="Q29" s="357">
        <v>22</v>
      </c>
      <c r="R29" s="357">
        <v>24</v>
      </c>
      <c r="S29" s="357">
        <v>22</v>
      </c>
      <c r="T29" s="357">
        <v>22</v>
      </c>
      <c r="U29" s="357">
        <v>23</v>
      </c>
      <c r="V29" s="353">
        <v>24</v>
      </c>
      <c r="W29" s="353">
        <v>23</v>
      </c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</row>
    <row r="30" spans="1:53" ht="15.75" x14ac:dyDescent="0.25">
      <c r="A30" s="356" t="s">
        <v>550</v>
      </c>
      <c r="B30" s="355">
        <v>26</v>
      </c>
      <c r="C30" s="355">
        <v>26</v>
      </c>
      <c r="D30" s="355">
        <v>26</v>
      </c>
      <c r="E30" s="355">
        <v>26</v>
      </c>
      <c r="F30" s="355">
        <v>24</v>
      </c>
      <c r="G30" s="355">
        <v>24</v>
      </c>
      <c r="H30" s="355">
        <v>23</v>
      </c>
      <c r="I30" s="355">
        <v>22</v>
      </c>
      <c r="J30" s="355">
        <v>19</v>
      </c>
      <c r="K30" s="355">
        <v>18</v>
      </c>
      <c r="L30" s="355">
        <v>18</v>
      </c>
      <c r="M30" s="355">
        <v>18</v>
      </c>
      <c r="N30" s="355">
        <v>18</v>
      </c>
      <c r="O30" s="355">
        <v>17</v>
      </c>
      <c r="P30" s="355">
        <v>15</v>
      </c>
      <c r="Q30" s="355">
        <v>14</v>
      </c>
      <c r="R30" s="355">
        <v>14</v>
      </c>
      <c r="S30" s="355">
        <v>15</v>
      </c>
      <c r="T30" s="355">
        <v>17</v>
      </c>
      <c r="U30" s="355">
        <v>18</v>
      </c>
      <c r="V30" s="355">
        <v>20</v>
      </c>
      <c r="W30" s="355">
        <v>19</v>
      </c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</row>
    <row r="31" spans="1:53" ht="15.75" x14ac:dyDescent="0.2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</row>
    <row r="32" spans="1:53" ht="15.75" x14ac:dyDescent="0.2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</row>
    <row r="33" spans="1:53" ht="15.75" x14ac:dyDescent="0.2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</row>
    <row r="34" spans="1:53" ht="15.75" x14ac:dyDescent="0.2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</row>
    <row r="35" spans="1:53" ht="15.75" x14ac:dyDescent="0.25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</row>
    <row r="36" spans="1:53" ht="15.75" x14ac:dyDescent="0.25">
      <c r="A36" s="353"/>
      <c r="B36" s="353"/>
      <c r="C36" s="353"/>
      <c r="D36" s="353"/>
      <c r="E36" s="353"/>
      <c r="F36" s="354"/>
      <c r="G36" s="354"/>
      <c r="H36" s="354"/>
      <c r="I36" s="354"/>
      <c r="J36" s="354"/>
      <c r="K36" s="354"/>
      <c r="L36" s="354"/>
      <c r="M36" s="354"/>
      <c r="N36" s="354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</row>
  </sheetData>
  <hyperlinks>
    <hyperlink ref="A22" r:id="rId1" display="Ffynhonnell 2: Households Below Average Income data tables for Wales (Excel): Welsh Government"/>
    <hyperlink ref="A21" r:id="rId2"/>
    <hyperlink ref="O1" location="'Cymru sy''n Fwy Cyfartal'!A1" display="Cymru sy'n Fwy Cyfartal"/>
    <hyperlink ref="O2" location="'Contents and Links'!A1" display="Contents and Links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>
      <selection activeCell="M25" sqref="M25"/>
    </sheetView>
  </sheetViews>
  <sheetFormatPr defaultColWidth="8.88671875" defaultRowHeight="15" x14ac:dyDescent="0.2"/>
  <cols>
    <col min="1" max="1" width="14.88671875" style="52" customWidth="1"/>
    <col min="2" max="10" width="10.88671875" style="52" customWidth="1"/>
    <col min="11" max="16384" width="8.88671875" style="52"/>
  </cols>
  <sheetData>
    <row r="1" spans="1:11" ht="15.75" x14ac:dyDescent="0.2">
      <c r="A1" s="379" t="s">
        <v>802</v>
      </c>
      <c r="B1" s="7"/>
      <c r="C1" s="7"/>
      <c r="D1" s="7"/>
      <c r="E1" s="7"/>
      <c r="F1" s="7"/>
      <c r="K1" s="3" t="s">
        <v>420</v>
      </c>
    </row>
    <row r="2" spans="1:11" x14ac:dyDescent="0.2">
      <c r="A2" s="376"/>
      <c r="C2" s="378"/>
      <c r="D2" s="377"/>
      <c r="E2" s="376"/>
      <c r="K2" s="3" t="s">
        <v>68</v>
      </c>
    </row>
    <row r="3" spans="1:11" x14ac:dyDescent="0.2">
      <c r="D3" s="376"/>
      <c r="E3" s="376"/>
    </row>
    <row r="4" spans="1:11" x14ac:dyDescent="0.2">
      <c r="D4" s="376"/>
      <c r="E4" s="376"/>
    </row>
    <row r="5" spans="1:11" x14ac:dyDescent="0.2">
      <c r="D5" s="376"/>
      <c r="E5" s="376"/>
    </row>
    <row r="6" spans="1:11" x14ac:dyDescent="0.2">
      <c r="D6" s="376"/>
      <c r="E6" s="376"/>
    </row>
    <row r="7" spans="1:11" ht="15.75" x14ac:dyDescent="0.25">
      <c r="A7" s="4"/>
      <c r="B7" s="383"/>
      <c r="C7" s="383"/>
    </row>
    <row r="8" spans="1:11" ht="15.75" x14ac:dyDescent="0.25">
      <c r="A8" s="4"/>
      <c r="B8" s="383"/>
      <c r="C8" s="383"/>
    </row>
    <row r="22" spans="1:10" x14ac:dyDescent="0.2">
      <c r="A22" s="5" t="s">
        <v>813</v>
      </c>
    </row>
    <row r="24" spans="1:10" x14ac:dyDescent="0.2">
      <c r="A24" s="9" t="s">
        <v>512</v>
      </c>
      <c r="C24" s="5"/>
      <c r="D24" s="5"/>
    </row>
    <row r="25" spans="1:10" x14ac:dyDescent="0.2">
      <c r="A25" s="94" t="s">
        <v>690</v>
      </c>
      <c r="B25" s="94"/>
      <c r="C25" s="94"/>
      <c r="D25" s="94"/>
    </row>
    <row r="26" spans="1:10" x14ac:dyDescent="0.2">
      <c r="A26" s="94" t="s">
        <v>718</v>
      </c>
      <c r="B26" s="94"/>
      <c r="C26" s="97"/>
      <c r="D26" s="97"/>
    </row>
    <row r="27" spans="1:10" x14ac:dyDescent="0.2">
      <c r="A27" s="94" t="s">
        <v>435</v>
      </c>
      <c r="B27" s="94"/>
      <c r="C27" s="97"/>
      <c r="D27" s="97"/>
    </row>
    <row r="28" spans="1:10" ht="14.25" customHeight="1" x14ac:dyDescent="0.2">
      <c r="A28" s="94"/>
    </row>
    <row r="29" spans="1:10" ht="135.75" customHeight="1" thickBot="1" x14ac:dyDescent="0.25">
      <c r="A29" s="384"/>
      <c r="B29" s="384" t="s">
        <v>673</v>
      </c>
      <c r="C29" s="384" t="s">
        <v>673</v>
      </c>
      <c r="D29" s="384" t="s">
        <v>673</v>
      </c>
      <c r="E29" s="384" t="s">
        <v>672</v>
      </c>
      <c r="F29" s="384" t="s">
        <v>672</v>
      </c>
      <c r="G29" s="384" t="s">
        <v>672</v>
      </c>
      <c r="H29" s="384" t="s">
        <v>671</v>
      </c>
      <c r="I29" s="384" t="s">
        <v>671</v>
      </c>
      <c r="J29" s="384" t="s">
        <v>671</v>
      </c>
    </row>
    <row r="30" spans="1:10" ht="64.5" thickBot="1" x14ac:dyDescent="0.25">
      <c r="A30" s="385" t="s">
        <v>433</v>
      </c>
      <c r="B30" s="386" t="s">
        <v>810</v>
      </c>
      <c r="C30" s="386" t="s">
        <v>811</v>
      </c>
      <c r="D30" s="386" t="s">
        <v>812</v>
      </c>
      <c r="E30" s="386" t="s">
        <v>810</v>
      </c>
      <c r="F30" s="386" t="s">
        <v>811</v>
      </c>
      <c r="G30" s="386" t="s">
        <v>812</v>
      </c>
      <c r="H30" s="386" t="s">
        <v>810</v>
      </c>
      <c r="I30" s="386" t="s">
        <v>811</v>
      </c>
      <c r="J30" s="386" t="s">
        <v>812</v>
      </c>
    </row>
    <row r="31" spans="1:10" x14ac:dyDescent="0.2">
      <c r="A31" s="371" t="s">
        <v>8</v>
      </c>
      <c r="B31" s="59"/>
      <c r="C31" s="59"/>
      <c r="D31" s="59"/>
      <c r="E31" s="59">
        <v>72.599999999999994</v>
      </c>
      <c r="F31" s="59">
        <v>81.7</v>
      </c>
      <c r="G31" s="59">
        <v>9</v>
      </c>
      <c r="H31" s="59">
        <v>43.258865999999998</v>
      </c>
      <c r="I31" s="59">
        <v>51.298631</v>
      </c>
      <c r="J31" s="59">
        <v>8.0397650000000027</v>
      </c>
    </row>
    <row r="32" spans="1:10" x14ac:dyDescent="0.2">
      <c r="A32" s="370" t="s">
        <v>9</v>
      </c>
      <c r="B32" s="59"/>
      <c r="C32" s="59"/>
      <c r="D32" s="59"/>
      <c r="E32" s="59">
        <v>74.400000000000006</v>
      </c>
      <c r="F32" s="59">
        <v>82.2</v>
      </c>
      <c r="G32" s="59">
        <v>7.7999999999999972</v>
      </c>
      <c r="H32" s="59">
        <v>45.861702000000001</v>
      </c>
      <c r="I32" s="59">
        <v>53.059325999999999</v>
      </c>
      <c r="J32" s="59">
        <v>7.1976239999999976</v>
      </c>
    </row>
    <row r="33" spans="1:10" x14ac:dyDescent="0.2">
      <c r="A33" s="370" t="s">
        <v>10</v>
      </c>
      <c r="B33" s="59"/>
      <c r="C33" s="59"/>
      <c r="D33" s="59"/>
      <c r="E33" s="59">
        <v>76.2</v>
      </c>
      <c r="F33" s="59">
        <v>84</v>
      </c>
      <c r="G33" s="59">
        <v>7.7999999999999972</v>
      </c>
      <c r="H33" s="59">
        <v>46.385216</v>
      </c>
      <c r="I33" s="59">
        <v>53.986165</v>
      </c>
      <c r="J33" s="59">
        <v>7.600949</v>
      </c>
    </row>
    <row r="34" spans="1:10" x14ac:dyDescent="0.2">
      <c r="A34" s="370" t="s">
        <v>11</v>
      </c>
      <c r="B34" s="59">
        <v>75.5</v>
      </c>
      <c r="C34" s="59">
        <v>85.7</v>
      </c>
      <c r="D34" s="59">
        <v>10.200000000000003</v>
      </c>
      <c r="E34" s="59">
        <v>79.400000000000006</v>
      </c>
      <c r="F34" s="59">
        <v>86</v>
      </c>
      <c r="G34" s="59">
        <v>6.5999999999999943</v>
      </c>
      <c r="H34" s="59">
        <v>46.939112000000002</v>
      </c>
      <c r="I34" s="59">
        <v>55.454915</v>
      </c>
      <c r="J34" s="59">
        <v>8.5158029999999982</v>
      </c>
    </row>
    <row r="35" spans="1:10" x14ac:dyDescent="0.2">
      <c r="A35" s="369" t="s">
        <v>12</v>
      </c>
      <c r="B35" s="59">
        <v>78.861218285981522</v>
      </c>
      <c r="C35" s="59">
        <v>87.263687699484407</v>
      </c>
      <c r="D35" s="59">
        <v>8.4024694135028852</v>
      </c>
      <c r="E35" s="59">
        <v>81.373406648337919</v>
      </c>
      <c r="F35" s="59">
        <v>87.485029940119759</v>
      </c>
      <c r="G35" s="59">
        <v>6.1116232917818394</v>
      </c>
      <c r="H35" s="59">
        <v>48.693485980813058</v>
      </c>
      <c r="I35" s="59">
        <v>57.025352112676053</v>
      </c>
      <c r="J35" s="59">
        <v>8.331866131862995</v>
      </c>
    </row>
    <row r="36" spans="1:10" x14ac:dyDescent="0.2">
      <c r="A36" s="369" t="s">
        <v>13</v>
      </c>
      <c r="B36" s="59">
        <v>81.008239871824216</v>
      </c>
      <c r="C36" s="59">
        <v>89.490388646026702</v>
      </c>
      <c r="D36" s="59">
        <v>8.4821487742024857</v>
      </c>
      <c r="E36" s="59">
        <v>83.055112311280226</v>
      </c>
      <c r="F36" s="59">
        <v>89.368149580915528</v>
      </c>
      <c r="G36" s="59">
        <v>6.3130372696353021</v>
      </c>
      <c r="H36" s="59">
        <v>51.369294605809124</v>
      </c>
      <c r="I36" s="59">
        <v>59.737904405312115</v>
      </c>
      <c r="J36" s="59">
        <v>8.3686097995029911</v>
      </c>
    </row>
    <row r="37" spans="1:10" x14ac:dyDescent="0.2">
      <c r="A37" s="369" t="s">
        <v>14</v>
      </c>
      <c r="B37" s="59">
        <v>83.028149767696092</v>
      </c>
      <c r="C37" s="59">
        <v>90.751345779406705</v>
      </c>
      <c r="D37" s="59">
        <v>7.7231960117106127</v>
      </c>
      <c r="E37" s="59">
        <v>84.900096292729899</v>
      </c>
      <c r="F37" s="59">
        <v>90.746173469387756</v>
      </c>
      <c r="G37" s="59">
        <v>5.8460771766578574</v>
      </c>
      <c r="H37" s="59">
        <v>54.300488365412235</v>
      </c>
      <c r="I37" s="59">
        <v>61.768781251882643</v>
      </c>
      <c r="J37" s="59">
        <v>7.4682928864704081</v>
      </c>
    </row>
    <row r="38" spans="1:10" x14ac:dyDescent="0.2">
      <c r="A38" s="369" t="s">
        <v>15</v>
      </c>
      <c r="B38" s="59">
        <v>82.998661311914319</v>
      </c>
      <c r="C38" s="59">
        <v>91.168007516589341</v>
      </c>
      <c r="D38" s="59">
        <v>8.1693462046750227</v>
      </c>
      <c r="E38" s="59">
        <v>86.088543506417054</v>
      </c>
      <c r="F38" s="59">
        <v>91.271897359980258</v>
      </c>
      <c r="G38" s="59">
        <v>5.1833538535632044</v>
      </c>
      <c r="H38" s="59">
        <v>56.103286384976528</v>
      </c>
      <c r="I38" s="59">
        <v>64.730715108097741</v>
      </c>
      <c r="J38" s="59">
        <v>8.6274287231212128</v>
      </c>
    </row>
    <row r="39" spans="1:10" x14ac:dyDescent="0.2">
      <c r="A39" s="98" t="s">
        <v>16</v>
      </c>
      <c r="B39" s="59">
        <v>83.811148406977381</v>
      </c>
      <c r="C39" s="59">
        <v>90.915915915915917</v>
      </c>
      <c r="D39" s="59">
        <v>7.1047675089385365</v>
      </c>
      <c r="E39" s="59">
        <v>87.322061472314218</v>
      </c>
      <c r="F39" s="59">
        <v>91.850583847893859</v>
      </c>
      <c r="G39" s="59">
        <v>4.5285223755796409</v>
      </c>
      <c r="H39" s="59">
        <v>50.718355214268016</v>
      </c>
      <c r="I39" s="59">
        <v>58.801129275819051</v>
      </c>
      <c r="J39" s="59">
        <v>8.0827740615510351</v>
      </c>
    </row>
    <row r="40" spans="1:10" s="7" customFormat="1" x14ac:dyDescent="0.2">
      <c r="A40" s="98" t="s">
        <v>17</v>
      </c>
      <c r="B40" s="387">
        <v>78.423954167117074</v>
      </c>
      <c r="C40" s="387">
        <v>86.919308519623854</v>
      </c>
      <c r="D40" s="387">
        <v>8.4953543525067801</v>
      </c>
      <c r="E40" s="387">
        <v>86.984036488027357</v>
      </c>
      <c r="F40" s="387">
        <v>92.13885243946082</v>
      </c>
      <c r="G40" s="387">
        <v>5.1548159514334628</v>
      </c>
      <c r="H40" s="387">
        <v>50.089274327254174</v>
      </c>
      <c r="I40" s="387">
        <v>60.541902103614952</v>
      </c>
      <c r="J40" s="387">
        <v>10.452627776360778</v>
      </c>
    </row>
    <row r="41" spans="1:10" x14ac:dyDescent="0.2">
      <c r="A41" s="375" t="s">
        <v>675</v>
      </c>
      <c r="B41" s="374">
        <v>75.669019865375148</v>
      </c>
      <c r="C41" s="61">
        <v>84.493472436007067</v>
      </c>
      <c r="D41" s="61">
        <v>8.8244525706319195</v>
      </c>
      <c r="E41" s="61">
        <v>84.672724304913217</v>
      </c>
      <c r="F41" s="61">
        <v>91.170945522855348</v>
      </c>
      <c r="G41" s="61">
        <v>6.498221217942131</v>
      </c>
      <c r="H41" s="61"/>
      <c r="I41" s="61"/>
      <c r="J41" s="61"/>
    </row>
    <row r="43" spans="1:10" x14ac:dyDescent="0.2">
      <c r="A43" s="5" t="s">
        <v>691</v>
      </c>
    </row>
  </sheetData>
  <hyperlinks>
    <hyperlink ref="K1" location="'Cymru sy''n Fwy Cyfartal'!A1" display="Cymru sy'n Fwy Cyfartal"/>
    <hyperlink ref="K2" location="'Contents and Links'!A1" display="Cynnwys a Dolenni"/>
    <hyperlink ref="A24" r:id="rId1"/>
  </hyperlinks>
  <pageMargins left="0.7" right="0.7" top="0.75" bottom="0.75" header="0.3" footer="0.3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>
      <selection activeCell="C20" sqref="C20"/>
    </sheetView>
  </sheetViews>
  <sheetFormatPr defaultColWidth="8.88671875" defaultRowHeight="14.25" x14ac:dyDescent="0.2"/>
  <cols>
    <col min="1" max="1" width="19.44140625" style="381" customWidth="1"/>
    <col min="2" max="21" width="12.44140625" style="381" customWidth="1"/>
    <col min="22" max="22" width="14.21875" style="381" customWidth="1"/>
    <col min="23" max="16384" width="8.88671875" style="381"/>
  </cols>
  <sheetData>
    <row r="1" spans="1:11" ht="15.75" x14ac:dyDescent="0.2">
      <c r="A1" s="368" t="s">
        <v>821</v>
      </c>
      <c r="K1" s="3" t="s">
        <v>420</v>
      </c>
    </row>
    <row r="2" spans="1:11" ht="15" x14ac:dyDescent="0.2">
      <c r="K2" s="50" t="s">
        <v>68</v>
      </c>
    </row>
    <row r="19" spans="1:16" ht="15.75" x14ac:dyDescent="0.2">
      <c r="A19" s="368"/>
      <c r="B19" s="382"/>
      <c r="C19" s="382"/>
      <c r="D19" s="388"/>
      <c r="E19" s="388"/>
      <c r="F19" s="364"/>
      <c r="G19" s="364"/>
      <c r="H19" s="364"/>
      <c r="I19" s="364"/>
    </row>
    <row r="21" spans="1:16" x14ac:dyDescent="0.2">
      <c r="A21" s="361" t="s">
        <v>693</v>
      </c>
    </row>
    <row r="22" spans="1:16" x14ac:dyDescent="0.2">
      <c r="A22" s="9" t="s">
        <v>674</v>
      </c>
      <c r="O22" s="380"/>
      <c r="P22" s="380" t="s">
        <v>367</v>
      </c>
    </row>
    <row r="23" spans="1:16" ht="15" thickBot="1" x14ac:dyDescent="0.25">
      <c r="A23" s="359" t="s">
        <v>692</v>
      </c>
      <c r="B23" s="359">
        <v>2005</v>
      </c>
      <c r="C23" s="359">
        <v>2006</v>
      </c>
      <c r="D23" s="359">
        <v>2007</v>
      </c>
      <c r="E23" s="359">
        <v>2008</v>
      </c>
      <c r="F23" s="359">
        <v>2009</v>
      </c>
      <c r="G23" s="359">
        <v>2010</v>
      </c>
      <c r="H23" s="359">
        <v>2011</v>
      </c>
      <c r="I23" s="359">
        <v>2012</v>
      </c>
      <c r="J23" s="359">
        <v>2013</v>
      </c>
      <c r="K23" s="359">
        <v>2014</v>
      </c>
      <c r="L23" s="359">
        <v>2015</v>
      </c>
      <c r="M23" s="359">
        <v>2016</v>
      </c>
      <c r="N23" s="359">
        <v>2017</v>
      </c>
      <c r="O23" s="359">
        <v>2018</v>
      </c>
      <c r="P23" s="359" t="s">
        <v>676</v>
      </c>
    </row>
    <row r="24" spans="1:16" x14ac:dyDescent="0.2">
      <c r="A24" s="357" t="s">
        <v>589</v>
      </c>
      <c r="B24" s="357">
        <v>74.099999999999994</v>
      </c>
      <c r="C24" s="357">
        <v>74.2</v>
      </c>
      <c r="D24" s="357">
        <v>76.400000000000006</v>
      </c>
      <c r="E24" s="357">
        <v>74.7</v>
      </c>
      <c r="F24" s="357">
        <v>71.7</v>
      </c>
      <c r="G24" s="357">
        <v>71.3</v>
      </c>
      <c r="H24" s="357">
        <v>71.599999999999994</v>
      </c>
      <c r="I24" s="357">
        <v>73.7</v>
      </c>
      <c r="J24" s="357">
        <v>74.3</v>
      </c>
      <c r="K24" s="357">
        <v>72.3</v>
      </c>
      <c r="L24" s="357">
        <v>73.599999999999994</v>
      </c>
      <c r="M24" s="357">
        <v>76.3</v>
      </c>
      <c r="N24" s="357">
        <v>75.8</v>
      </c>
      <c r="O24" s="357">
        <v>79.2</v>
      </c>
      <c r="P24" s="389">
        <v>77.065279253719567</v>
      </c>
    </row>
    <row r="25" spans="1:16" x14ac:dyDescent="0.2">
      <c r="A25" s="355" t="s">
        <v>505</v>
      </c>
      <c r="B25" s="355">
        <v>65.3</v>
      </c>
      <c r="C25" s="355">
        <v>65.5</v>
      </c>
      <c r="D25" s="355">
        <v>63.9</v>
      </c>
      <c r="E25" s="355">
        <v>64.900000000000006</v>
      </c>
      <c r="F25" s="355">
        <v>63.8</v>
      </c>
      <c r="G25" s="355">
        <v>63.1</v>
      </c>
      <c r="H25" s="355">
        <v>64.2</v>
      </c>
      <c r="I25" s="355">
        <v>64</v>
      </c>
      <c r="J25" s="355">
        <v>64.8</v>
      </c>
      <c r="K25" s="355">
        <v>65.400000000000006</v>
      </c>
      <c r="L25" s="355">
        <v>69</v>
      </c>
      <c r="M25" s="355">
        <v>70.400000000000006</v>
      </c>
      <c r="N25" s="355">
        <v>69.3</v>
      </c>
      <c r="O25" s="355">
        <v>71.099999999999994</v>
      </c>
      <c r="P25" s="390">
        <v>72.352957452869916</v>
      </c>
    </row>
  </sheetData>
  <hyperlinks>
    <hyperlink ref="K1" location="'Cymru sy''n Fwy Cyfartal'!A1" display="Cymru sy'n Fwy Cyfartal"/>
    <hyperlink ref="K2" location="'Contents and Links'!A1" display="Contents and Links"/>
    <hyperlink ref="A22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F31" sqref="F31"/>
    </sheetView>
  </sheetViews>
  <sheetFormatPr defaultColWidth="8.88671875" defaultRowHeight="15" x14ac:dyDescent="0.2"/>
  <cols>
    <col min="1" max="1" width="10" style="15" customWidth="1"/>
    <col min="2" max="16384" width="8.88671875" style="15"/>
  </cols>
  <sheetData>
    <row r="1" spans="1:16" ht="15.75" x14ac:dyDescent="0.25">
      <c r="A1" s="391" t="s">
        <v>696</v>
      </c>
      <c r="B1" s="392"/>
      <c r="C1" s="392"/>
      <c r="D1" s="392"/>
      <c r="E1" s="392"/>
      <c r="F1" s="321"/>
      <c r="G1" s="321"/>
      <c r="H1" s="321"/>
      <c r="I1" s="52"/>
      <c r="J1" s="3" t="s">
        <v>420</v>
      </c>
      <c r="K1" s="52"/>
      <c r="M1" s="52"/>
      <c r="N1" s="52"/>
      <c r="O1" s="52"/>
      <c r="P1" s="52"/>
    </row>
    <row r="2" spans="1:16" x14ac:dyDescent="0.2">
      <c r="A2" s="7" t="s">
        <v>697</v>
      </c>
      <c r="B2" s="7"/>
      <c r="C2" s="7"/>
      <c r="D2" s="7"/>
      <c r="E2" s="7"/>
      <c r="F2" s="7"/>
      <c r="G2" s="7"/>
      <c r="H2" s="7"/>
      <c r="I2" s="52"/>
      <c r="J2" s="50" t="s">
        <v>68</v>
      </c>
      <c r="K2" s="52"/>
      <c r="M2" s="52"/>
      <c r="N2" s="52"/>
      <c r="O2" s="52"/>
      <c r="P2" s="52"/>
    </row>
    <row r="3" spans="1:16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x14ac:dyDescent="0.2">
      <c r="A4" s="52"/>
      <c r="B4" s="52"/>
      <c r="C4" s="52"/>
      <c r="D4" s="52"/>
      <c r="E4" s="39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2">
      <c r="A5" s="52"/>
      <c r="B5" s="52"/>
      <c r="C5" s="52"/>
      <c r="D5" s="52"/>
      <c r="E5" s="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52"/>
      <c r="B6" s="52"/>
      <c r="C6" s="52"/>
      <c r="D6" s="52"/>
      <c r="E6" s="5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">
      <c r="A7" s="52"/>
      <c r="B7" s="52"/>
      <c r="C7" s="52"/>
      <c r="D7" s="52"/>
      <c r="E7" s="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x14ac:dyDescent="0.2">
      <c r="A8" s="52"/>
      <c r="B8" s="52"/>
      <c r="C8" s="52"/>
      <c r="D8" s="52"/>
      <c r="E8" s="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2">
      <c r="A9" s="52"/>
      <c r="B9" s="52"/>
      <c r="C9" s="52"/>
      <c r="D9" s="52"/>
      <c r="E9" s="5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x14ac:dyDescent="0.2">
      <c r="A10" s="52"/>
      <c r="B10" s="52"/>
      <c r="C10" s="52"/>
      <c r="D10" s="52"/>
      <c r="E10" s="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52"/>
      <c r="B11" s="52"/>
      <c r="C11" s="52"/>
      <c r="D11" s="52"/>
      <c r="E11" s="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52"/>
      <c r="B12" s="52"/>
      <c r="C12" s="52"/>
      <c r="D12" s="52"/>
      <c r="E12" s="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349"/>
      <c r="B13" s="394"/>
      <c r="C13" s="5"/>
      <c r="D13" s="5"/>
      <c r="E13" s="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395" customFormat="1" ht="15" customHeight="1" x14ac:dyDescent="0.2">
      <c r="B23" s="396"/>
      <c r="C23" s="397"/>
      <c r="D23" s="397"/>
      <c r="E23" s="397"/>
      <c r="F23" s="397"/>
      <c r="G23" s="397"/>
      <c r="H23" s="398"/>
      <c r="I23" s="397"/>
      <c r="J23" s="397"/>
      <c r="K23" s="397"/>
      <c r="L23" s="397"/>
      <c r="M23" s="397"/>
      <c r="N23" s="397"/>
      <c r="O23" s="397"/>
      <c r="P23" s="397"/>
    </row>
    <row r="24" spans="1:16" s="395" customFormat="1" ht="13.5" customHeight="1" x14ac:dyDescent="0.2">
      <c r="A24" s="9" t="s">
        <v>455</v>
      </c>
      <c r="C24" s="397"/>
      <c r="D24" s="397"/>
      <c r="E24" s="397"/>
      <c r="F24" s="397"/>
      <c r="G24" s="397"/>
      <c r="H24" s="397"/>
      <c r="I24" s="397"/>
      <c r="J24" s="397"/>
      <c r="O24" s="397"/>
      <c r="P24" s="397"/>
    </row>
    <row r="25" spans="1:16" s="400" customFormat="1" ht="15" customHeight="1" x14ac:dyDescent="0.2">
      <c r="A25" s="5" t="s">
        <v>718</v>
      </c>
      <c r="B25" s="399"/>
      <c r="C25" s="399"/>
      <c r="D25" s="399"/>
      <c r="E25" s="399"/>
      <c r="F25" s="399"/>
      <c r="G25" s="399"/>
      <c r="H25" s="399"/>
      <c r="I25" s="399"/>
      <c r="J25" s="399"/>
      <c r="O25" s="399"/>
      <c r="P25" s="399"/>
    </row>
    <row r="26" spans="1:16" x14ac:dyDescent="0.2">
      <c r="A26" s="5" t="s">
        <v>435</v>
      </c>
      <c r="E26" s="52"/>
      <c r="F26" s="52"/>
      <c r="G26" s="52"/>
      <c r="H26" s="52"/>
      <c r="I26" s="52"/>
      <c r="J26" s="52"/>
      <c r="O26" s="52"/>
      <c r="P26" s="52"/>
    </row>
    <row r="27" spans="1:16" x14ac:dyDescent="0.2">
      <c r="A27" s="5"/>
      <c r="E27" s="52"/>
      <c r="F27" s="52"/>
      <c r="G27" s="52"/>
      <c r="H27" s="52"/>
      <c r="I27" s="52"/>
      <c r="J27" s="52"/>
      <c r="O27" s="52"/>
      <c r="P27" s="52"/>
    </row>
    <row r="28" spans="1:16" x14ac:dyDescent="0.2">
      <c r="A28" s="401"/>
      <c r="B28" s="476" t="s">
        <v>644</v>
      </c>
      <c r="C28" s="476"/>
      <c r="D28" s="476"/>
      <c r="E28" s="52"/>
      <c r="F28" s="52"/>
      <c r="G28" s="52"/>
      <c r="H28" s="52"/>
      <c r="I28" s="52"/>
      <c r="J28" s="52"/>
      <c r="O28" s="52"/>
      <c r="P28" s="52"/>
    </row>
    <row r="29" spans="1:16" ht="39" thickBot="1" x14ac:dyDescent="0.25">
      <c r="A29" s="402" t="s">
        <v>698</v>
      </c>
      <c r="B29" s="403" t="s">
        <v>699</v>
      </c>
      <c r="C29" s="407" t="s">
        <v>700</v>
      </c>
      <c r="D29" s="407" t="s">
        <v>701</v>
      </c>
      <c r="E29" s="52"/>
      <c r="F29" s="52"/>
      <c r="G29" s="52"/>
      <c r="H29" s="52"/>
      <c r="I29" s="52"/>
      <c r="J29" s="52"/>
      <c r="O29" s="52"/>
      <c r="P29" s="52"/>
    </row>
    <row r="30" spans="1:16" x14ac:dyDescent="0.2">
      <c r="A30" s="404" t="s">
        <v>35</v>
      </c>
      <c r="B30" s="405">
        <v>7.8</v>
      </c>
      <c r="C30" s="205">
        <v>7.7</v>
      </c>
      <c r="D30" s="205">
        <v>8</v>
      </c>
      <c r="E30" s="52"/>
      <c r="F30" s="52"/>
      <c r="G30" s="52"/>
      <c r="H30" s="52"/>
      <c r="I30" s="52"/>
      <c r="J30" s="52"/>
      <c r="O30" s="52"/>
      <c r="P30" s="52"/>
    </row>
    <row r="31" spans="1:16" x14ac:dyDescent="0.2">
      <c r="A31" s="100" t="s">
        <v>677</v>
      </c>
      <c r="B31" s="405">
        <v>7.8</v>
      </c>
      <c r="C31" s="205">
        <v>7.7</v>
      </c>
      <c r="D31" s="205">
        <v>7.9</v>
      </c>
      <c r="E31" s="52"/>
      <c r="F31" s="52"/>
      <c r="G31" s="52"/>
      <c r="H31" s="52"/>
      <c r="I31" s="52"/>
      <c r="J31" s="52"/>
      <c r="O31" s="52"/>
      <c r="P31" s="52"/>
    </row>
    <row r="32" spans="1:16" x14ac:dyDescent="0.2">
      <c r="A32" s="100" t="s">
        <v>678</v>
      </c>
      <c r="B32" s="405">
        <v>7.6</v>
      </c>
      <c r="C32" s="205">
        <v>7.6</v>
      </c>
      <c r="D32" s="205">
        <v>7.7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2">
      <c r="A33" s="100" t="s">
        <v>36</v>
      </c>
      <c r="B33" s="405">
        <v>8.1</v>
      </c>
      <c r="C33" s="205">
        <v>8</v>
      </c>
      <c r="D33" s="205">
        <v>8.1999999999999993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x14ac:dyDescent="0.2">
      <c r="A34" s="101" t="s">
        <v>37</v>
      </c>
      <c r="B34" s="406">
        <v>7.9</v>
      </c>
      <c r="C34" s="207">
        <v>7.8</v>
      </c>
      <c r="D34" s="207">
        <v>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x14ac:dyDescent="0.2">
      <c r="A35" s="349" t="s">
        <v>702</v>
      </c>
      <c r="B35" s="394">
        <v>11900</v>
      </c>
      <c r="C35" s="5"/>
      <c r="D35" s="5"/>
    </row>
  </sheetData>
  <mergeCells count="1">
    <mergeCell ref="B28:D28"/>
  </mergeCells>
  <hyperlinks>
    <hyperlink ref="J1" location="'Cymru sy''n Fwy Cyfartal'!A1" display="Cymru sy'n Fwy Cyfartal"/>
    <hyperlink ref="J2" location="'Contents and Links'!A1" display="Contents and Links"/>
    <hyperlink ref="A24" r:id="rId1" display="Source: National Survey for Wales: Welsh Government"/>
  </hyperlinks>
  <pageMargins left="0.7" right="0.7" top="0.75" bottom="0.75" header="0.3" footer="0.3"/>
  <pageSetup paperSize="9" scale="5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zoomScaleNormal="100" workbookViewId="0">
      <selection activeCell="G31" sqref="G31"/>
    </sheetView>
  </sheetViews>
  <sheetFormatPr defaultColWidth="8.88671875" defaultRowHeight="15" x14ac:dyDescent="0.2"/>
  <cols>
    <col min="1" max="1" width="8.88671875" style="25"/>
    <col min="2" max="13" width="8.21875" style="25" bestFit="1" customWidth="1"/>
    <col min="14" max="16384" width="8.88671875" style="25"/>
  </cols>
  <sheetData>
    <row r="1" spans="1:23" ht="15.75" x14ac:dyDescent="0.25">
      <c r="A1" s="51" t="s">
        <v>814</v>
      </c>
      <c r="I1" s="3" t="s">
        <v>67</v>
      </c>
    </row>
    <row r="2" spans="1:23" x14ac:dyDescent="0.2">
      <c r="A2" s="7"/>
      <c r="I2" s="50" t="s">
        <v>68</v>
      </c>
    </row>
    <row r="10" spans="1:23" x14ac:dyDescent="0.2"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W10" s="273"/>
    </row>
    <row r="11" spans="1:23" x14ac:dyDescent="0.2"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W11" s="273"/>
    </row>
    <row r="12" spans="1:23" x14ac:dyDescent="0.2">
      <c r="I12" s="272"/>
      <c r="J12" s="272"/>
      <c r="K12" s="272"/>
      <c r="L12" s="272"/>
      <c r="M12" s="272"/>
      <c r="P12" s="273"/>
    </row>
    <row r="13" spans="1:23" x14ac:dyDescent="0.2">
      <c r="I13" s="272"/>
      <c r="J13" s="272"/>
      <c r="K13" s="272"/>
      <c r="L13" s="272"/>
      <c r="M13" s="272"/>
      <c r="P13" s="273"/>
    </row>
    <row r="15" spans="1:23" x14ac:dyDescent="0.2">
      <c r="B15" s="272"/>
    </row>
    <row r="16" spans="1:23" x14ac:dyDescent="0.2">
      <c r="B16" s="272"/>
    </row>
    <row r="17" spans="1:20" x14ac:dyDescent="0.2">
      <c r="B17" s="272"/>
    </row>
    <row r="18" spans="1:20" x14ac:dyDescent="0.2">
      <c r="B18" s="272"/>
    </row>
    <row r="19" spans="1:20" x14ac:dyDescent="0.2">
      <c r="B19" s="272"/>
    </row>
    <row r="20" spans="1:20" x14ac:dyDescent="0.2">
      <c r="B20" s="272"/>
    </row>
    <row r="21" spans="1:20" x14ac:dyDescent="0.2">
      <c r="A21" s="231" t="s">
        <v>795</v>
      </c>
      <c r="B21" s="272"/>
    </row>
    <row r="22" spans="1:20" x14ac:dyDescent="0.2">
      <c r="A22" s="94"/>
    </row>
    <row r="23" spans="1:20" x14ac:dyDescent="0.2">
      <c r="A23" s="94" t="s">
        <v>536</v>
      </c>
      <c r="B23" s="274"/>
    </row>
    <row r="24" spans="1:20" x14ac:dyDescent="0.2">
      <c r="A24" s="94" t="s">
        <v>537</v>
      </c>
      <c r="B24" s="275"/>
    </row>
    <row r="26" spans="1:20" ht="15.75" thickBot="1" x14ac:dyDescent="0.25">
      <c r="A26" s="276"/>
      <c r="B26" s="276">
        <v>1999</v>
      </c>
      <c r="C26" s="276">
        <v>2000</v>
      </c>
      <c r="D26" s="276">
        <v>2001</v>
      </c>
      <c r="E26" s="276">
        <v>2002</v>
      </c>
      <c r="F26" s="276">
        <v>2003</v>
      </c>
      <c r="G26" s="276">
        <v>2004</v>
      </c>
      <c r="H26" s="276">
        <v>2005</v>
      </c>
      <c r="I26" s="276">
        <v>2006</v>
      </c>
      <c r="J26" s="276">
        <v>2007</v>
      </c>
      <c r="K26" s="276">
        <v>2008</v>
      </c>
      <c r="L26" s="276">
        <v>2009</v>
      </c>
      <c r="M26" s="276">
        <v>2010</v>
      </c>
      <c r="N26" s="276">
        <v>2011</v>
      </c>
      <c r="O26" s="276">
        <v>2012</v>
      </c>
      <c r="P26" s="276">
        <v>2013</v>
      </c>
      <c r="Q26" s="276">
        <v>2014</v>
      </c>
      <c r="R26" s="276">
        <v>2015</v>
      </c>
      <c r="S26" s="276">
        <v>2016</v>
      </c>
      <c r="T26" s="276">
        <v>2017</v>
      </c>
    </row>
    <row r="27" spans="1:20" x14ac:dyDescent="0.2">
      <c r="A27" s="58" t="s">
        <v>71</v>
      </c>
      <c r="B27" s="277">
        <v>11557</v>
      </c>
      <c r="C27" s="277">
        <v>12321</v>
      </c>
      <c r="D27" s="277">
        <v>12779</v>
      </c>
      <c r="E27" s="277">
        <v>13137</v>
      </c>
      <c r="F27" s="277">
        <v>13464</v>
      </c>
      <c r="G27" s="277">
        <v>13939</v>
      </c>
      <c r="H27" s="277">
        <v>14427</v>
      </c>
      <c r="I27" s="277">
        <v>15007</v>
      </c>
      <c r="J27" s="277">
        <v>15644</v>
      </c>
      <c r="K27" s="277">
        <v>16074</v>
      </c>
      <c r="L27" s="277">
        <v>16344</v>
      </c>
      <c r="M27" s="277">
        <v>16353</v>
      </c>
      <c r="N27" s="277">
        <v>16570</v>
      </c>
      <c r="O27" s="277">
        <v>17310</v>
      </c>
      <c r="P27" s="277">
        <v>17866</v>
      </c>
      <c r="Q27" s="277">
        <v>18297</v>
      </c>
      <c r="R27" s="277">
        <v>19234</v>
      </c>
      <c r="S27" s="277">
        <v>19322</v>
      </c>
      <c r="T27" s="277">
        <v>19514</v>
      </c>
    </row>
    <row r="28" spans="1:20" x14ac:dyDescent="0.2">
      <c r="A28" s="278" t="s">
        <v>70</v>
      </c>
      <c r="B28" s="279">
        <v>9920</v>
      </c>
      <c r="C28" s="279">
        <v>10638</v>
      </c>
      <c r="D28" s="279">
        <v>11049</v>
      </c>
      <c r="E28" s="279">
        <v>11405</v>
      </c>
      <c r="F28" s="279">
        <v>11792</v>
      </c>
      <c r="G28" s="279">
        <v>12206</v>
      </c>
      <c r="H28" s="279">
        <v>12502</v>
      </c>
      <c r="I28" s="279">
        <v>12892</v>
      </c>
      <c r="J28" s="279">
        <v>13236</v>
      </c>
      <c r="K28" s="279">
        <v>13771</v>
      </c>
      <c r="L28" s="279">
        <v>13771</v>
      </c>
      <c r="M28" s="279">
        <v>13896</v>
      </c>
      <c r="N28" s="279">
        <v>14174</v>
      </c>
      <c r="O28" s="279">
        <v>14707</v>
      </c>
      <c r="P28" s="279">
        <v>14881</v>
      </c>
      <c r="Q28" s="279">
        <v>15188</v>
      </c>
      <c r="R28" s="279">
        <v>15646</v>
      </c>
      <c r="S28" s="279">
        <v>15596</v>
      </c>
      <c r="T28" s="279">
        <v>15754</v>
      </c>
    </row>
    <row r="46" spans="1:1" ht="15.75" x14ac:dyDescent="0.25">
      <c r="A46" s="280"/>
    </row>
  </sheetData>
  <hyperlinks>
    <hyperlink ref="A21" r:id="rId1"/>
    <hyperlink ref="I2" location="'Contents and Links'!A1" display="Contents and Links"/>
    <hyperlink ref="I1" location="'Cymru Lewyrchus'!A1" display="Cymru Lewyrchu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A20" sqref="A20:XFD20"/>
    </sheetView>
  </sheetViews>
  <sheetFormatPr defaultColWidth="8.88671875" defaultRowHeight="15" x14ac:dyDescent="0.2"/>
  <cols>
    <col min="1" max="1" width="18.6640625" style="52" customWidth="1"/>
    <col min="2" max="2" width="8.88671875" style="52" customWidth="1"/>
    <col min="3" max="16384" width="8.88671875" style="52"/>
  </cols>
  <sheetData>
    <row r="1" spans="1:7" ht="15.75" x14ac:dyDescent="0.25">
      <c r="A1" s="4" t="s">
        <v>421</v>
      </c>
      <c r="G1" s="3" t="s">
        <v>420</v>
      </c>
    </row>
    <row r="2" spans="1:7" x14ac:dyDescent="0.2">
      <c r="G2" s="50" t="s">
        <v>68</v>
      </c>
    </row>
    <row r="20" spans="1:6" x14ac:dyDescent="0.2">
      <c r="A20" s="9" t="s">
        <v>508</v>
      </c>
    </row>
    <row r="22" spans="1:6" x14ac:dyDescent="0.2">
      <c r="A22" s="210"/>
      <c r="B22" s="477" t="s">
        <v>422</v>
      </c>
      <c r="C22" s="477"/>
      <c r="D22" s="477"/>
    </row>
    <row r="23" spans="1:6" ht="15.75" thickBot="1" x14ac:dyDescent="0.25">
      <c r="A23" s="211"/>
      <c r="B23" s="211" t="s">
        <v>423</v>
      </c>
      <c r="C23" s="211" t="s">
        <v>424</v>
      </c>
      <c r="D23" s="211" t="s">
        <v>425</v>
      </c>
    </row>
    <row r="24" spans="1:6" x14ac:dyDescent="0.2">
      <c r="A24" s="5" t="s">
        <v>426</v>
      </c>
      <c r="B24" s="195">
        <v>75.260578035709131</v>
      </c>
      <c r="C24" s="195">
        <v>69.024455068364603</v>
      </c>
      <c r="D24" s="195">
        <v>72.118821657858462</v>
      </c>
      <c r="F24" s="193"/>
    </row>
    <row r="25" spans="1:6" x14ac:dyDescent="0.2">
      <c r="A25" s="5" t="s">
        <v>427</v>
      </c>
      <c r="B25" s="195">
        <v>60.616497330807647</v>
      </c>
      <c r="C25" s="195">
        <v>56.494496189669775</v>
      </c>
      <c r="D25" s="195">
        <v>58.538251366120221</v>
      </c>
      <c r="F25" s="193"/>
    </row>
    <row r="26" spans="1:6" x14ac:dyDescent="0.2">
      <c r="A26" s="5" t="s">
        <v>428</v>
      </c>
      <c r="B26" s="195">
        <v>67.25483241709523</v>
      </c>
      <c r="C26" s="195">
        <v>52.355426338981516</v>
      </c>
      <c r="D26" s="195">
        <v>59.895891763333253</v>
      </c>
      <c r="F26" s="193"/>
    </row>
    <row r="27" spans="1:6" x14ac:dyDescent="0.2">
      <c r="A27" s="5" t="s">
        <v>429</v>
      </c>
      <c r="B27" s="195">
        <v>80.776762402088778</v>
      </c>
      <c r="C27" s="195">
        <v>53.864930838079736</v>
      </c>
      <c r="D27" s="195">
        <v>68.797537124230359</v>
      </c>
      <c r="F27" s="193"/>
    </row>
    <row r="28" spans="1:6" x14ac:dyDescent="0.2">
      <c r="A28" s="5" t="s">
        <v>430</v>
      </c>
      <c r="B28" s="195">
        <v>59.597806215722116</v>
      </c>
      <c r="C28" s="195">
        <v>38.687209793161671</v>
      </c>
      <c r="D28" s="195">
        <v>49.625044038451861</v>
      </c>
      <c r="F28" s="193"/>
    </row>
    <row r="29" spans="1:6" x14ac:dyDescent="0.2">
      <c r="A29" s="5" t="s">
        <v>520</v>
      </c>
      <c r="B29" s="195">
        <v>44.821731748726656</v>
      </c>
      <c r="C29" s="195">
        <v>55.197132616487451</v>
      </c>
      <c r="D29" s="195">
        <v>48.156682027649772</v>
      </c>
      <c r="F29" s="193"/>
    </row>
    <row r="30" spans="1:6" x14ac:dyDescent="0.2">
      <c r="A30" s="55" t="s">
        <v>431</v>
      </c>
      <c r="B30" s="196">
        <v>74.824492505584203</v>
      </c>
      <c r="C30" s="196">
        <v>68.181314650352505</v>
      </c>
      <c r="D30" s="196">
        <v>71.483864457978541</v>
      </c>
      <c r="F30" s="193"/>
    </row>
  </sheetData>
  <mergeCells count="1">
    <mergeCell ref="B22:D22"/>
  </mergeCells>
  <hyperlinks>
    <hyperlink ref="A20" r:id="rId1" display="Ffynhonnell: set ddata gyfun yr Arolwg Blynyddol o’r Boblogaeth 2015 - 17 "/>
    <hyperlink ref="G1" location="'Cymru sy''n Fwy Cyfartal'!A1" display="Cymru sy'n Fwy Cyfartal"/>
    <hyperlink ref="G2" location="'Contents and Links'!A1" display="Contents and Links"/>
  </hyperlinks>
  <pageMargins left="0.7" right="0.7" top="0.75" bottom="0.75" header="0.3" footer="0.3"/>
  <pageSetup paperSize="9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I9" sqref="I9"/>
    </sheetView>
  </sheetViews>
  <sheetFormatPr defaultColWidth="8.88671875" defaultRowHeight="15" x14ac:dyDescent="0.2"/>
  <cols>
    <col min="1" max="1" width="14.6640625" style="52" customWidth="1"/>
    <col min="2" max="16384" width="8.88671875" style="52"/>
  </cols>
  <sheetData>
    <row r="1" spans="1:10" ht="15.75" x14ac:dyDescent="0.25">
      <c r="A1" s="4" t="s">
        <v>822</v>
      </c>
      <c r="J1" s="3" t="s">
        <v>420</v>
      </c>
    </row>
    <row r="2" spans="1:10" x14ac:dyDescent="0.2">
      <c r="J2" s="50" t="s">
        <v>68</v>
      </c>
    </row>
    <row r="25" spans="1:11" x14ac:dyDescent="0.2">
      <c r="A25" s="408" t="s">
        <v>509</v>
      </c>
      <c r="B25" s="105"/>
      <c r="C25" s="105"/>
      <c r="D25" s="105"/>
      <c r="E25" s="105"/>
      <c r="F25" s="105"/>
      <c r="G25" s="105"/>
      <c r="H25" s="83"/>
      <c r="I25" s="83"/>
      <c r="J25" s="83"/>
      <c r="K25" s="83"/>
    </row>
    <row r="26" spans="1:11" x14ac:dyDescent="0.2">
      <c r="A26" s="105"/>
      <c r="B26" s="105"/>
      <c r="C26" s="105"/>
      <c r="D26" s="105"/>
      <c r="E26" s="105"/>
      <c r="F26" s="105"/>
      <c r="G26" s="105"/>
      <c r="H26" s="83"/>
      <c r="I26" s="83"/>
      <c r="J26" s="83"/>
    </row>
    <row r="27" spans="1:11" ht="15.75" thickBot="1" x14ac:dyDescent="0.25">
      <c r="A27" s="209"/>
      <c r="B27" s="209" t="s">
        <v>19</v>
      </c>
      <c r="C27" s="209" t="s">
        <v>20</v>
      </c>
      <c r="D27" s="209" t="s">
        <v>21</v>
      </c>
      <c r="E27" s="209" t="s">
        <v>39</v>
      </c>
      <c r="F27" s="209" t="s">
        <v>22</v>
      </c>
      <c r="G27" s="209" t="s">
        <v>40</v>
      </c>
      <c r="H27" s="83"/>
      <c r="I27" s="83"/>
      <c r="J27" s="83"/>
    </row>
    <row r="28" spans="1:11" x14ac:dyDescent="0.2">
      <c r="A28" s="98" t="s">
        <v>521</v>
      </c>
      <c r="B28" s="106">
        <v>135</v>
      </c>
      <c r="C28" s="106">
        <v>150</v>
      </c>
      <c r="D28" s="106">
        <v>202</v>
      </c>
      <c r="E28" s="106">
        <v>244</v>
      </c>
      <c r="F28" s="106">
        <v>338</v>
      </c>
      <c r="G28" s="106">
        <v>308</v>
      </c>
      <c r="H28" s="83"/>
      <c r="I28" s="83"/>
      <c r="J28" s="83"/>
    </row>
    <row r="29" spans="1:11" x14ac:dyDescent="0.2">
      <c r="A29" s="98" t="s">
        <v>522</v>
      </c>
      <c r="B29" s="106">
        <v>1398</v>
      </c>
      <c r="C29" s="106">
        <v>1412</v>
      </c>
      <c r="D29" s="106">
        <v>1677</v>
      </c>
      <c r="E29" s="106">
        <v>1747</v>
      </c>
      <c r="F29" s="106">
        <v>2080</v>
      </c>
      <c r="G29" s="106">
        <v>2298</v>
      </c>
      <c r="H29" s="83"/>
      <c r="I29" s="83"/>
      <c r="J29" s="83"/>
    </row>
    <row r="30" spans="1:11" x14ac:dyDescent="0.2">
      <c r="A30" s="98" t="s">
        <v>523</v>
      </c>
      <c r="B30" s="106">
        <v>39</v>
      </c>
      <c r="C30" s="106">
        <v>76</v>
      </c>
      <c r="D30" s="106">
        <v>84</v>
      </c>
      <c r="E30" s="106">
        <v>119</v>
      </c>
      <c r="F30" s="106">
        <v>123</v>
      </c>
      <c r="G30" s="106">
        <v>198</v>
      </c>
      <c r="H30" s="83"/>
      <c r="I30" s="83"/>
      <c r="J30" s="83"/>
    </row>
    <row r="31" spans="1:11" x14ac:dyDescent="0.2">
      <c r="A31" s="98" t="s">
        <v>524</v>
      </c>
      <c r="B31" s="106">
        <v>219</v>
      </c>
      <c r="C31" s="106">
        <v>270</v>
      </c>
      <c r="D31" s="106">
        <v>351</v>
      </c>
      <c r="E31" s="106">
        <v>372</v>
      </c>
      <c r="F31" s="106">
        <v>461</v>
      </c>
      <c r="G31" s="106">
        <v>670</v>
      </c>
      <c r="H31" s="83"/>
      <c r="I31" s="83"/>
      <c r="J31" s="83"/>
    </row>
    <row r="32" spans="1:11" x14ac:dyDescent="0.2">
      <c r="A32" s="98" t="s">
        <v>525</v>
      </c>
      <c r="B32" s="106">
        <v>19</v>
      </c>
      <c r="C32" s="106">
        <v>47</v>
      </c>
      <c r="D32" s="106">
        <v>38</v>
      </c>
      <c r="E32" s="106">
        <v>35</v>
      </c>
      <c r="F32" s="106">
        <v>45</v>
      </c>
      <c r="G32" s="106">
        <v>64</v>
      </c>
      <c r="H32" s="83"/>
      <c r="I32" s="83"/>
      <c r="J32" s="83"/>
    </row>
    <row r="33" spans="1:11" x14ac:dyDescent="0.2">
      <c r="A33" s="197" t="s">
        <v>526</v>
      </c>
      <c r="B33" s="108">
        <v>1765</v>
      </c>
      <c r="C33" s="108">
        <v>1877</v>
      </c>
      <c r="D33" s="108">
        <v>2259</v>
      </c>
      <c r="E33" s="108">
        <v>2405</v>
      </c>
      <c r="F33" s="108">
        <v>2941</v>
      </c>
      <c r="G33" s="108">
        <v>3370</v>
      </c>
      <c r="H33" s="83"/>
      <c r="I33" s="83"/>
      <c r="J33" s="83"/>
    </row>
    <row r="34" spans="1:11" x14ac:dyDescent="0.2">
      <c r="A34" s="105"/>
      <c r="B34" s="105"/>
      <c r="C34" s="105"/>
      <c r="D34" s="105"/>
      <c r="E34" s="105"/>
      <c r="F34" s="105"/>
      <c r="G34" s="5"/>
      <c r="I34" s="83"/>
      <c r="J34" s="83"/>
      <c r="K34" s="83"/>
    </row>
    <row r="35" spans="1:11" x14ac:dyDescent="0.2">
      <c r="A35" s="271" t="s">
        <v>528</v>
      </c>
      <c r="B35" s="105"/>
      <c r="C35" s="105"/>
      <c r="D35" s="105"/>
      <c r="E35" s="105"/>
      <c r="F35" s="105"/>
      <c r="G35" s="105"/>
      <c r="H35" s="83"/>
      <c r="I35" s="83"/>
      <c r="J35" s="83"/>
      <c r="K35" s="83"/>
    </row>
    <row r="36" spans="1:11" x14ac:dyDescent="0.2">
      <c r="A36" s="105" t="s">
        <v>529</v>
      </c>
      <c r="B36" s="105"/>
      <c r="C36" s="105"/>
      <c r="D36" s="105"/>
      <c r="E36" s="105"/>
      <c r="F36" s="105"/>
      <c r="G36" s="105"/>
      <c r="H36" s="83"/>
      <c r="I36" s="83"/>
      <c r="J36" s="83"/>
      <c r="K36" s="83"/>
    </row>
    <row r="37" spans="1:1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</sheetData>
  <hyperlinks>
    <hyperlink ref="A25" r:id="rId1"/>
    <hyperlink ref="J1" location="'Cymru sy''n Fwy Cyfartal'!A1" display="Cymru sy'n Fwy Cyfartal"/>
    <hyperlink ref="J2" location="'Contents and Links'!A1" display="Contents and Link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J20" sqref="J20"/>
    </sheetView>
  </sheetViews>
  <sheetFormatPr defaultRowHeight="15" x14ac:dyDescent="0.2"/>
  <cols>
    <col min="1" max="1" width="10.5546875" style="126" customWidth="1"/>
    <col min="2" max="2" width="10.44140625" style="126" customWidth="1"/>
    <col min="3" max="3" width="8.109375" style="126" customWidth="1"/>
    <col min="4" max="4" width="9.109375" style="126" customWidth="1"/>
    <col min="5" max="5" width="9" style="126" customWidth="1"/>
    <col min="6" max="6" width="8.88671875" style="126"/>
    <col min="7" max="7" width="8.77734375" style="126" customWidth="1"/>
    <col min="8" max="8" width="8.88671875" style="126"/>
    <col min="9" max="9" width="10.5546875" style="126" customWidth="1"/>
    <col min="10" max="10" width="11" style="126" customWidth="1"/>
    <col min="11" max="16384" width="8.88671875" style="126"/>
  </cols>
  <sheetData>
    <row r="1" spans="1:12" ht="15" customHeight="1" x14ac:dyDescent="0.25">
      <c r="A1" s="409" t="s">
        <v>703</v>
      </c>
      <c r="B1" s="83"/>
      <c r="C1" s="83"/>
      <c r="D1" s="83"/>
      <c r="E1" s="7"/>
      <c r="F1" s="7"/>
      <c r="G1" s="7"/>
      <c r="H1" s="7"/>
      <c r="I1" s="3" t="s">
        <v>420</v>
      </c>
    </row>
    <row r="2" spans="1:12" x14ac:dyDescent="0.2">
      <c r="A2" s="7"/>
      <c r="B2" s="410"/>
      <c r="C2" s="410"/>
      <c r="D2" s="410"/>
      <c r="E2" s="410"/>
      <c r="F2" s="410"/>
      <c r="G2" s="410"/>
      <c r="H2" s="410"/>
      <c r="I2" s="50" t="s">
        <v>68</v>
      </c>
      <c r="J2" s="411"/>
      <c r="L2" s="411"/>
    </row>
    <row r="3" spans="1:12" x14ac:dyDescent="0.2">
      <c r="L3" s="411"/>
    </row>
    <row r="4" spans="1:12" x14ac:dyDescent="0.2">
      <c r="L4" s="411"/>
    </row>
    <row r="5" spans="1:12" x14ac:dyDescent="0.2">
      <c r="L5" s="411"/>
    </row>
    <row r="6" spans="1:12" x14ac:dyDescent="0.2">
      <c r="L6" s="411"/>
    </row>
    <row r="7" spans="1:12" x14ac:dyDescent="0.2">
      <c r="L7" s="411"/>
    </row>
    <row r="8" spans="1:12" x14ac:dyDescent="0.2">
      <c r="L8" s="411"/>
    </row>
    <row r="9" spans="1:12" x14ac:dyDescent="0.2">
      <c r="L9" s="411"/>
    </row>
    <row r="23" spans="1:10" ht="15.75" x14ac:dyDescent="0.25">
      <c r="A23" s="412"/>
    </row>
    <row r="25" spans="1:10" x14ac:dyDescent="0.2">
      <c r="A25" s="362" t="s">
        <v>719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x14ac:dyDescent="0.2">
      <c r="A26" s="5" t="s">
        <v>718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x14ac:dyDescent="0.2">
      <c r="A27" s="5" t="s">
        <v>435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x14ac:dyDescent="0.2">
      <c r="A28" s="5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5.75" thickBot="1" x14ac:dyDescent="0.25">
      <c r="A29" s="138"/>
      <c r="B29" s="139" t="s">
        <v>709</v>
      </c>
      <c r="C29" s="139" t="s">
        <v>710</v>
      </c>
      <c r="D29" s="139" t="s">
        <v>711</v>
      </c>
      <c r="E29" s="139" t="s">
        <v>712</v>
      </c>
      <c r="F29" s="139" t="s">
        <v>713</v>
      </c>
      <c r="G29" s="139" t="s">
        <v>714</v>
      </c>
      <c r="H29" s="139" t="s">
        <v>715</v>
      </c>
      <c r="I29" s="139" t="s">
        <v>716</v>
      </c>
      <c r="J29" s="247" t="s">
        <v>717</v>
      </c>
    </row>
    <row r="30" spans="1:10" x14ac:dyDescent="0.2">
      <c r="A30" s="284" t="s">
        <v>704</v>
      </c>
      <c r="B30" s="291">
        <v>556296</v>
      </c>
      <c r="C30" s="291">
        <v>257847</v>
      </c>
      <c r="D30" s="291">
        <v>14676</v>
      </c>
      <c r="E30" s="291">
        <v>875</v>
      </c>
      <c r="F30" s="291">
        <v>1856</v>
      </c>
      <c r="G30" s="291">
        <v>200</v>
      </c>
      <c r="H30" s="291">
        <v>659</v>
      </c>
      <c r="I30" s="291">
        <v>880</v>
      </c>
      <c r="J30" s="291">
        <v>233461</v>
      </c>
    </row>
    <row r="31" spans="1:10" x14ac:dyDescent="0.2">
      <c r="A31" s="5" t="s">
        <v>705</v>
      </c>
      <c r="B31" s="291">
        <v>1351209</v>
      </c>
      <c r="C31" s="291">
        <v>650661</v>
      </c>
      <c r="D31" s="291">
        <v>26210</v>
      </c>
      <c r="E31" s="291">
        <v>5487</v>
      </c>
      <c r="F31" s="291">
        <v>6689</v>
      </c>
      <c r="G31" s="291">
        <v>831</v>
      </c>
      <c r="H31" s="291">
        <v>1776</v>
      </c>
      <c r="I31" s="291">
        <v>7229</v>
      </c>
      <c r="J31" s="291">
        <v>563367</v>
      </c>
    </row>
    <row r="32" spans="1:10" x14ac:dyDescent="0.2">
      <c r="A32" s="5" t="s">
        <v>706</v>
      </c>
      <c r="B32" s="291">
        <v>593407</v>
      </c>
      <c r="C32" s="291">
        <v>406178</v>
      </c>
      <c r="D32" s="291">
        <v>3463</v>
      </c>
      <c r="E32" s="291">
        <v>2041</v>
      </c>
      <c r="F32" s="291">
        <v>1250</v>
      </c>
      <c r="G32" s="291">
        <v>496</v>
      </c>
      <c r="H32" s="291">
        <v>374</v>
      </c>
      <c r="I32" s="291">
        <v>3336</v>
      </c>
      <c r="J32" s="291">
        <v>128172</v>
      </c>
    </row>
    <row r="33" spans="1:10" x14ac:dyDescent="0.2">
      <c r="A33" s="5" t="s">
        <v>707</v>
      </c>
      <c r="B33" s="291">
        <v>562544</v>
      </c>
      <c r="C33" s="291">
        <v>448613</v>
      </c>
      <c r="D33" s="291">
        <v>1601</v>
      </c>
      <c r="E33" s="291">
        <v>714</v>
      </c>
      <c r="F33" s="291">
        <v>639</v>
      </c>
      <c r="G33" s="291">
        <v>537</v>
      </c>
      <c r="H33" s="291">
        <v>153</v>
      </c>
      <c r="I33" s="291">
        <v>1260</v>
      </c>
      <c r="J33" s="291">
        <v>57997</v>
      </c>
    </row>
    <row r="34" spans="1:10" x14ac:dyDescent="0.2">
      <c r="A34" s="55" t="s">
        <v>708</v>
      </c>
      <c r="B34" s="292">
        <v>3063456</v>
      </c>
      <c r="C34" s="292">
        <v>1763299</v>
      </c>
      <c r="D34" s="292">
        <v>45950</v>
      </c>
      <c r="E34" s="292">
        <v>9117</v>
      </c>
      <c r="F34" s="292">
        <v>10434</v>
      </c>
      <c r="G34" s="292">
        <v>2064</v>
      </c>
      <c r="H34" s="292">
        <v>2962</v>
      </c>
      <c r="I34" s="292">
        <v>12705</v>
      </c>
      <c r="J34" s="292">
        <v>982997</v>
      </c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hyperlinks>
    <hyperlink ref="I1" location="'Cymru sy''n Fwy Cyfartal'!A1" display="Cymru sy'n Fwy Cyfartal"/>
    <hyperlink ref="I2" location="'Contents and Links'!A1" display="Contents and Links"/>
    <hyperlink ref="A25" r:id="rId1"/>
  </hyperlinks>
  <pageMargins left="0.7" right="0.7" top="0.75" bottom="0.75" header="0.3" footer="0.3"/>
  <pageSetup paperSize="9" scale="55" orientation="landscape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/>
  </sheetViews>
  <sheetFormatPr defaultRowHeight="15" x14ac:dyDescent="0.2"/>
  <cols>
    <col min="2" max="2" width="9.88671875" customWidth="1"/>
  </cols>
  <sheetData>
    <row r="1" spans="1:20" ht="15.75" x14ac:dyDescent="0.25">
      <c r="A1" s="4" t="s">
        <v>432</v>
      </c>
      <c r="T1" s="3" t="s">
        <v>420</v>
      </c>
    </row>
    <row r="2" spans="1:20" x14ac:dyDescent="0.2">
      <c r="T2" s="50" t="s">
        <v>68</v>
      </c>
    </row>
    <row r="15" spans="1:20" s="126" customFormat="1" x14ac:dyDescent="0.2"/>
    <row r="22" spans="1:6" x14ac:dyDescent="0.2">
      <c r="A22" s="9" t="s">
        <v>510</v>
      </c>
    </row>
    <row r="23" spans="1:6" s="126" customFormat="1" x14ac:dyDescent="0.2">
      <c r="A23" s="268" t="s">
        <v>807</v>
      </c>
    </row>
    <row r="24" spans="1:6" x14ac:dyDescent="0.2">
      <c r="A24" s="88"/>
      <c r="B24" s="88"/>
    </row>
    <row r="25" spans="1:6" ht="15.75" thickBot="1" x14ac:dyDescent="0.25">
      <c r="A25" s="208" t="s">
        <v>433</v>
      </c>
      <c r="B25" s="253" t="s">
        <v>367</v>
      </c>
      <c r="F25" s="25"/>
    </row>
    <row r="26" spans="1:6" ht="15.75" thickTop="1" x14ac:dyDescent="0.2">
      <c r="A26" s="14" t="s">
        <v>10</v>
      </c>
      <c r="B26" s="14">
        <v>15.5</v>
      </c>
    </row>
    <row r="27" spans="1:6" x14ac:dyDescent="0.2">
      <c r="A27" s="14" t="s">
        <v>11</v>
      </c>
      <c r="B27" s="14">
        <v>16.5</v>
      </c>
    </row>
    <row r="28" spans="1:6" x14ac:dyDescent="0.2">
      <c r="A28" s="14" t="s">
        <v>12</v>
      </c>
      <c r="B28" s="14">
        <v>16.8</v>
      </c>
    </row>
    <row r="29" spans="1:6" x14ac:dyDescent="0.2">
      <c r="A29" s="14" t="s">
        <v>13</v>
      </c>
      <c r="B29" s="14">
        <v>19.7</v>
      </c>
    </row>
    <row r="30" spans="1:6" x14ac:dyDescent="0.2">
      <c r="A30" s="14" t="s">
        <v>14</v>
      </c>
      <c r="B30" s="14">
        <v>23.3</v>
      </c>
    </row>
    <row r="31" spans="1:6" x14ac:dyDescent="0.2">
      <c r="A31" s="14" t="s">
        <v>15</v>
      </c>
      <c r="B31" s="14">
        <v>26.1</v>
      </c>
    </row>
    <row r="32" spans="1:6" x14ac:dyDescent="0.2">
      <c r="A32" s="14" t="s">
        <v>16</v>
      </c>
      <c r="B32" s="14">
        <v>20.6</v>
      </c>
    </row>
    <row r="33" spans="1:2" x14ac:dyDescent="0.2">
      <c r="A33" s="43" t="s">
        <v>57</v>
      </c>
      <c r="B33" s="43">
        <v>20.399999999999999</v>
      </c>
    </row>
  </sheetData>
  <hyperlinks>
    <hyperlink ref="A22" r:id="rId1"/>
    <hyperlink ref="T1" location="'Cymru sy''n Fwy Cyfartal'!A1" display="Cymru sy'n Fwy Cyfartal"/>
    <hyperlink ref="T2" location="'Contents and Links'!A1" display="Contents and Link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workbookViewId="0">
      <selection activeCell="D23" sqref="D23"/>
    </sheetView>
  </sheetViews>
  <sheetFormatPr defaultColWidth="8.88671875" defaultRowHeight="14.25" x14ac:dyDescent="0.2"/>
  <cols>
    <col min="1" max="1" width="13.33203125" style="415" customWidth="1"/>
    <col min="2" max="2" width="15.77734375" style="415" customWidth="1"/>
    <col min="3" max="3" width="13.5546875" style="415" customWidth="1"/>
    <col min="4" max="16384" width="8.88671875" style="415"/>
  </cols>
  <sheetData>
    <row r="1" spans="1:10" ht="15.75" x14ac:dyDescent="0.25">
      <c r="A1" s="413" t="s">
        <v>720</v>
      </c>
      <c r="B1" s="414"/>
      <c r="C1" s="414"/>
      <c r="J1" s="3" t="s">
        <v>420</v>
      </c>
    </row>
    <row r="2" spans="1:10" ht="15" x14ac:dyDescent="0.2">
      <c r="A2" s="414"/>
      <c r="B2" s="414"/>
      <c r="C2" s="414"/>
      <c r="D2" s="414"/>
      <c r="E2" s="414"/>
      <c r="F2" s="414"/>
      <c r="G2" s="414"/>
      <c r="J2" s="50" t="s">
        <v>68</v>
      </c>
    </row>
    <row r="19" spans="1:7" x14ac:dyDescent="0.2">
      <c r="A19" s="235" t="s">
        <v>512</v>
      </c>
    </row>
    <row r="20" spans="1:7" ht="15.75" customHeight="1" x14ac:dyDescent="0.2">
      <c r="A20" s="55"/>
      <c r="B20" s="416"/>
      <c r="C20" s="416"/>
      <c r="D20" s="417" t="s">
        <v>725</v>
      </c>
    </row>
    <row r="21" spans="1:7" ht="24" customHeight="1" x14ac:dyDescent="0.2">
      <c r="A21" s="418"/>
      <c r="B21" s="478" t="s">
        <v>724</v>
      </c>
      <c r="C21" s="478"/>
      <c r="D21" s="419"/>
    </row>
    <row r="22" spans="1:7" ht="26.25" thickBot="1" x14ac:dyDescent="0.25">
      <c r="A22" s="420" t="s">
        <v>721</v>
      </c>
      <c r="B22" s="421" t="s">
        <v>722</v>
      </c>
      <c r="C22" s="421" t="s">
        <v>723</v>
      </c>
      <c r="D22" s="421" t="s">
        <v>670</v>
      </c>
    </row>
    <row r="23" spans="1:7" x14ac:dyDescent="0.2">
      <c r="A23" s="422">
        <v>2014</v>
      </c>
      <c r="B23" s="423">
        <v>41.6</v>
      </c>
      <c r="C23" s="423">
        <v>76.8</v>
      </c>
      <c r="D23" s="423">
        <v>35.215662790390176</v>
      </c>
      <c r="G23" s="424"/>
    </row>
    <row r="24" spans="1:7" ht="16.5" customHeight="1" x14ac:dyDescent="0.2">
      <c r="A24" s="422">
        <v>2015</v>
      </c>
      <c r="B24" s="423">
        <v>42.4</v>
      </c>
      <c r="C24" s="423">
        <v>76.5</v>
      </c>
      <c r="D24" s="423">
        <v>34.1</v>
      </c>
    </row>
    <row r="25" spans="1:7" x14ac:dyDescent="0.2">
      <c r="A25" s="422">
        <v>2016</v>
      </c>
      <c r="B25" s="423">
        <v>43.3</v>
      </c>
      <c r="C25" s="423">
        <v>78.7</v>
      </c>
      <c r="D25" s="423">
        <v>35.4</v>
      </c>
      <c r="G25" s="424"/>
    </row>
    <row r="26" spans="1:7" x14ac:dyDescent="0.2">
      <c r="A26" s="422">
        <v>2017</v>
      </c>
      <c r="B26" s="423">
        <v>44.7</v>
      </c>
      <c r="C26" s="423">
        <v>78.7</v>
      </c>
      <c r="D26" s="423">
        <v>34.003538091578491</v>
      </c>
    </row>
    <row r="27" spans="1:7" x14ac:dyDescent="0.2">
      <c r="A27" s="422">
        <v>2018</v>
      </c>
      <c r="B27" s="425">
        <v>45.3</v>
      </c>
      <c r="C27" s="425">
        <v>80.3</v>
      </c>
      <c r="D27" s="425">
        <v>35</v>
      </c>
      <c r="G27" s="424"/>
    </row>
    <row r="28" spans="1:7" x14ac:dyDescent="0.2">
      <c r="A28" s="426">
        <v>2019</v>
      </c>
      <c r="B28" s="427">
        <v>48.1</v>
      </c>
      <c r="C28" s="427">
        <v>80.5</v>
      </c>
      <c r="D28" s="427">
        <v>32.4</v>
      </c>
    </row>
    <row r="29" spans="1:7" x14ac:dyDescent="0.2">
      <c r="G29" s="424"/>
    </row>
    <row r="31" spans="1:7" x14ac:dyDescent="0.2">
      <c r="G31" s="424"/>
    </row>
  </sheetData>
  <mergeCells count="1">
    <mergeCell ref="B21:C21"/>
  </mergeCells>
  <hyperlinks>
    <hyperlink ref="J1" location="'Cymru sy''n Fwy Cyfartal'!A1" display="Cymru sy'n Fwy Cyfartal"/>
    <hyperlink ref="J2" location="'Contents and Links'!A1" display="Contents and Links"/>
    <hyperlink ref="A19" r:id="rId1"/>
  </hyperlink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workbookViewId="0">
      <selection activeCell="F25" sqref="F24:F25"/>
    </sheetView>
  </sheetViews>
  <sheetFormatPr defaultColWidth="8.88671875" defaultRowHeight="14.25" x14ac:dyDescent="0.2"/>
  <cols>
    <col min="1" max="1" width="21.109375" style="199" customWidth="1"/>
    <col min="2" max="2" width="12.44140625" style="199" customWidth="1"/>
    <col min="3" max="3" width="13.5546875" style="199" customWidth="1"/>
    <col min="4" max="16384" width="8.88671875" style="199"/>
  </cols>
  <sheetData>
    <row r="1" spans="1:9" ht="15.75" x14ac:dyDescent="0.25">
      <c r="A1" s="102" t="s">
        <v>434</v>
      </c>
      <c r="B1" s="198"/>
      <c r="C1" s="198"/>
      <c r="I1" s="3" t="s">
        <v>420</v>
      </c>
    </row>
    <row r="2" spans="1:9" ht="15" x14ac:dyDescent="0.2">
      <c r="A2" s="198"/>
      <c r="B2" s="198"/>
      <c r="C2" s="198"/>
      <c r="D2" s="198"/>
      <c r="E2" s="198"/>
      <c r="F2" s="198"/>
      <c r="G2" s="198"/>
      <c r="I2" s="50" t="s">
        <v>68</v>
      </c>
    </row>
    <row r="19" spans="1:4" x14ac:dyDescent="0.2">
      <c r="A19" s="235" t="s">
        <v>511</v>
      </c>
    </row>
    <row r="20" spans="1:4" x14ac:dyDescent="0.2">
      <c r="A20" s="5" t="s">
        <v>755</v>
      </c>
    </row>
    <row r="21" spans="1:4" ht="15.75" customHeight="1" x14ac:dyDescent="0.2">
      <c r="A21" s="53" t="s">
        <v>435</v>
      </c>
    </row>
    <row r="22" spans="1:4" ht="15.75" customHeight="1" x14ac:dyDescent="0.2">
      <c r="A22" s="198"/>
    </row>
    <row r="23" spans="1:4" ht="47.25" customHeight="1" x14ac:dyDescent="0.2">
      <c r="A23" s="194"/>
      <c r="B23" s="201" t="s">
        <v>436</v>
      </c>
    </row>
    <row r="24" spans="1:4" ht="15" thickBot="1" x14ac:dyDescent="0.25">
      <c r="A24" s="202" t="s">
        <v>438</v>
      </c>
      <c r="B24" s="203" t="s">
        <v>437</v>
      </c>
    </row>
    <row r="25" spans="1:4" x14ac:dyDescent="0.2">
      <c r="A25" s="204" t="s">
        <v>439</v>
      </c>
      <c r="B25" s="205">
        <v>8.1</v>
      </c>
    </row>
    <row r="26" spans="1:4" ht="27.75" customHeight="1" x14ac:dyDescent="0.2">
      <c r="A26" s="204" t="s">
        <v>440</v>
      </c>
      <c r="B26" s="205">
        <v>6.9</v>
      </c>
    </row>
    <row r="27" spans="1:4" ht="38.25" x14ac:dyDescent="0.2">
      <c r="A27" s="204" t="s">
        <v>443</v>
      </c>
      <c r="B27" s="205">
        <v>7.6470000000000002</v>
      </c>
      <c r="D27" s="200"/>
    </row>
    <row r="28" spans="1:4" ht="15" x14ac:dyDescent="0.2">
      <c r="A28" s="204" t="s">
        <v>441</v>
      </c>
      <c r="B28" s="205">
        <v>7.3</v>
      </c>
      <c r="D28" s="200"/>
    </row>
    <row r="29" spans="1:4" x14ac:dyDescent="0.2">
      <c r="A29" s="206" t="s">
        <v>442</v>
      </c>
      <c r="B29" s="207">
        <v>7.5</v>
      </c>
    </row>
  </sheetData>
  <hyperlinks>
    <hyperlink ref="I1" location="'Cymru sy''n Fwy Cyfartal'!A1" display="Cymru sy'n Fwy Cyfartal"/>
    <hyperlink ref="I2" location="'Contents and Links'!A1" display="Contents and Links"/>
    <hyperlink ref="A19" r:id="rId1" display="Ffynhonnell: Arolwg Cenedlaethol Cymru. 2018-19"/>
  </hyperlink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2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2"/>
  <sheetViews>
    <sheetView showGridLines="0" workbookViewId="0">
      <selection activeCell="A12" sqref="A12"/>
    </sheetView>
  </sheetViews>
  <sheetFormatPr defaultRowHeight="15" x14ac:dyDescent="0.2"/>
  <cols>
    <col min="1" max="1" width="73.88671875" bestFit="1" customWidth="1"/>
  </cols>
  <sheetData>
    <row r="1" spans="1:11" ht="15.75" x14ac:dyDescent="0.25">
      <c r="A1" s="4" t="s">
        <v>444</v>
      </c>
    </row>
    <row r="2" spans="1:11" x14ac:dyDescent="0.2">
      <c r="A2" s="3"/>
    </row>
    <row r="3" spans="1:11" ht="15.75" x14ac:dyDescent="0.2">
      <c r="A3" s="238" t="s">
        <v>726</v>
      </c>
      <c r="K3" s="12"/>
    </row>
    <row r="4" spans="1:11" ht="15.75" x14ac:dyDescent="0.2">
      <c r="A4" s="238" t="s">
        <v>734</v>
      </c>
      <c r="B4" s="7"/>
      <c r="C4" s="7"/>
      <c r="D4" s="7"/>
      <c r="E4" s="7"/>
      <c r="F4" s="7"/>
      <c r="K4" s="12"/>
    </row>
    <row r="5" spans="1:11" x14ac:dyDescent="0.2">
      <c r="A5" s="238" t="s">
        <v>445</v>
      </c>
    </row>
    <row r="6" spans="1:11" x14ac:dyDescent="0.2">
      <c r="A6" s="238" t="s">
        <v>743</v>
      </c>
    </row>
    <row r="7" spans="1:11" x14ac:dyDescent="0.2">
      <c r="A7" s="238" t="s">
        <v>754</v>
      </c>
    </row>
    <row r="8" spans="1:11" x14ac:dyDescent="0.2">
      <c r="A8" s="238" t="s">
        <v>787</v>
      </c>
    </row>
    <row r="9" spans="1:11" x14ac:dyDescent="0.2">
      <c r="A9" s="239" t="s">
        <v>456</v>
      </c>
    </row>
    <row r="10" spans="1:11" s="126" customFormat="1" x14ac:dyDescent="0.2">
      <c r="A10" s="9" t="s">
        <v>466</v>
      </c>
    </row>
    <row r="11" spans="1:11" x14ac:dyDescent="0.2">
      <c r="A11" s="459"/>
    </row>
    <row r="12" spans="1:11" x14ac:dyDescent="0.2">
      <c r="A12" s="9" t="s">
        <v>68</v>
      </c>
    </row>
  </sheetData>
  <hyperlinks>
    <hyperlink ref="A12" location="'Contents and Links'!A1" display="Contents and Links"/>
    <hyperlink ref="A3" location="'Cymru o Gymunedau Cydlynus'!A1" display="5.01 Canran y bobl sy'n cytuno â datganiadau am eu hardal leol, 2018-19"/>
    <hyperlink ref="A4" location="'Siart 5.02'!A1" display="5.02 Canran y bobl sy'n cytuno â datganiadau am deimlo'n ddiogel ar ôl iddi dywyllu, 2018-19"/>
    <hyperlink ref="A5" location="'Siart 5.03'!A1" display="5.03 Mynediad at wasanaethau a chyfleusterau da yn ôl ardal, 2018-19"/>
    <hyperlink ref="A6" location="'Siart 5.04'!A1" display="5.04 Canran y bobl sy'n teimlo y gallant ddylanwadu ar benderfyniad sy'n cael effaith ar eu hardal leol, 2012-13 i 2018-19"/>
    <hyperlink ref="A7" location="'Siart 5.05'!A1" display="5.05 Canran y bobl sy'n gwirfoddoli yn ôl y math o sefydliad, 2017-18"/>
    <hyperlink ref="A8" location="'Siart 5.06'!A1" display="5.06 Canran y bobl sy'n teimlo'n unig yn ôl rheswm, 2017-18"/>
    <hyperlink ref="A9" location="'Siart 5.07'!A1" display="5.07 Aelwydydd sy’n wynebu bygythiad o ddigartrefedd (adran 66) yn ôl nodwedd y prif ymgeisydd, 2018-19"/>
    <hyperlink ref="A10" location="'Siart 5.08'!A1" display="5.08 Troseddau a Gofnodwyd gan yr Heddlu yn ôl 1,000 o'r Boblogaeth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848"/>
  <sheetViews>
    <sheetView showGridLines="0" workbookViewId="0">
      <selection activeCell="F1" sqref="F1"/>
    </sheetView>
  </sheetViews>
  <sheetFormatPr defaultColWidth="8.88671875" defaultRowHeight="12.75" x14ac:dyDescent="0.2"/>
  <cols>
    <col min="1" max="1" width="48" style="94" customWidth="1"/>
    <col min="2" max="2" width="14.6640625" style="94" customWidth="1"/>
    <col min="3" max="3" width="10.6640625" style="94" customWidth="1"/>
    <col min="4" max="5" width="8.88671875" style="94"/>
    <col min="6" max="6" width="28.6640625" style="94" customWidth="1"/>
    <col min="7" max="16384" width="8.88671875" style="94"/>
  </cols>
  <sheetData>
    <row r="1" spans="1:120" ht="15.75" x14ac:dyDescent="0.2">
      <c r="A1" s="254" t="s">
        <v>726</v>
      </c>
      <c r="B1" s="83"/>
      <c r="C1" s="83"/>
      <c r="D1" s="83"/>
      <c r="E1" s="105"/>
      <c r="F1" s="19" t="s">
        <v>454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ht="15" x14ac:dyDescent="0.2">
      <c r="A2" s="83"/>
      <c r="B2" s="83"/>
      <c r="C2" s="83"/>
      <c r="D2" s="83"/>
      <c r="E2" s="105"/>
      <c r="F2" s="255" t="s">
        <v>68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x14ac:dyDescent="0.2">
      <c r="A3" s="105"/>
      <c r="B3" s="105"/>
      <c r="C3" s="105"/>
      <c r="D3" s="105"/>
      <c r="E3" s="105"/>
      <c r="F3" s="428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</row>
    <row r="7" spans="1:120" x14ac:dyDescent="0.2">
      <c r="A7" s="105"/>
      <c r="B7" s="105"/>
      <c r="C7" s="116"/>
      <c r="D7" s="116"/>
      <c r="E7" s="116"/>
      <c r="F7" s="11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x14ac:dyDescent="0.2">
      <c r="A8" s="105"/>
      <c r="B8" s="105"/>
      <c r="C8" s="116"/>
      <c r="D8" s="116"/>
      <c r="E8" s="116"/>
      <c r="F8" s="11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x14ac:dyDescent="0.2">
      <c r="A9" s="105"/>
      <c r="B9" s="105"/>
      <c r="C9" s="116"/>
      <c r="D9" s="116"/>
      <c r="E9" s="116"/>
      <c r="F9" s="11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x14ac:dyDescent="0.2">
      <c r="A10" s="105"/>
      <c r="B10" s="105"/>
      <c r="C10" s="116"/>
      <c r="D10" s="116"/>
      <c r="E10" s="116"/>
      <c r="F10" s="116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x14ac:dyDescent="0.2">
      <c r="A11" s="105"/>
      <c r="B11" s="105"/>
      <c r="C11" s="116"/>
      <c r="D11" s="116"/>
      <c r="E11" s="116"/>
      <c r="F11" s="116"/>
      <c r="G11" s="105"/>
      <c r="H11" s="429"/>
      <c r="I11" s="116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x14ac:dyDescent="0.2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4" spans="1:120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120" x14ac:dyDescent="0.2">
      <c r="A15" s="105"/>
      <c r="B15" s="105"/>
      <c r="C15" s="105"/>
      <c r="D15" s="105"/>
      <c r="E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pans="1:120" x14ac:dyDescent="0.2">
      <c r="A16" s="105"/>
      <c r="B16" s="105"/>
      <c r="C16" s="105"/>
      <c r="D16" s="105"/>
      <c r="E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120" x14ac:dyDescent="0.2">
      <c r="A17" s="105"/>
      <c r="B17" s="105"/>
      <c r="C17" s="105"/>
      <c r="D17" s="105"/>
      <c r="E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20" x14ac:dyDescent="0.2">
      <c r="A18" s="105"/>
      <c r="B18" s="105"/>
      <c r="C18" s="105"/>
      <c r="D18" s="105"/>
      <c r="E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</row>
    <row r="19" spans="1:120" x14ac:dyDescent="0.2">
      <c r="A19" s="105"/>
      <c r="B19" s="105"/>
      <c r="C19" s="105"/>
      <c r="D19" s="105"/>
      <c r="E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20" x14ac:dyDescent="0.2">
      <c r="A20" s="105"/>
      <c r="B20" s="105"/>
      <c r="C20" s="105"/>
      <c r="D20" s="105"/>
      <c r="E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</row>
    <row r="21" spans="1:120" x14ac:dyDescent="0.2">
      <c r="A21" s="105"/>
      <c r="B21" s="105"/>
      <c r="C21" s="105"/>
      <c r="D21" s="105"/>
      <c r="E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</row>
    <row r="22" spans="1:120" x14ac:dyDescent="0.2">
      <c r="A22" s="243" t="s">
        <v>732</v>
      </c>
      <c r="B22" s="105"/>
      <c r="C22" s="430"/>
      <c r="D22" s="105"/>
      <c r="E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120" x14ac:dyDescent="0.2">
      <c r="A23" s="105" t="s">
        <v>718</v>
      </c>
      <c r="B23" s="105"/>
      <c r="C23" s="105"/>
      <c r="D23" s="105"/>
      <c r="E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spans="1:120" x14ac:dyDescent="0.2">
      <c r="A24" s="105" t="s">
        <v>435</v>
      </c>
      <c r="B24" s="105"/>
      <c r="C24" s="105"/>
      <c r="D24" s="105"/>
      <c r="E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</row>
    <row r="25" spans="1:120" x14ac:dyDescent="0.2">
      <c r="A25" s="105"/>
      <c r="B25" s="105"/>
      <c r="C25" s="105"/>
      <c r="D25" s="105"/>
      <c r="E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120" ht="26.25" thickBot="1" x14ac:dyDescent="0.25">
      <c r="A26" s="373" t="s">
        <v>733</v>
      </c>
      <c r="B26" s="431" t="s">
        <v>730</v>
      </c>
      <c r="C26" s="372" t="s">
        <v>731</v>
      </c>
      <c r="D26" s="105"/>
      <c r="E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</row>
    <row r="27" spans="1:120" x14ac:dyDescent="0.2">
      <c r="A27" s="284" t="s">
        <v>727</v>
      </c>
      <c r="B27" s="116">
        <v>33.119999999999997</v>
      </c>
      <c r="C27" s="432">
        <v>42.4389700208324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</row>
    <row r="28" spans="1:120" x14ac:dyDescent="0.2">
      <c r="A28" s="5" t="s">
        <v>728</v>
      </c>
      <c r="B28" s="432">
        <v>33.683816365299201</v>
      </c>
      <c r="C28" s="432">
        <v>42.414063033059101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120" x14ac:dyDescent="0.2">
      <c r="A29" s="55" t="s">
        <v>729</v>
      </c>
      <c r="B29" s="433">
        <v>40.451028471451302</v>
      </c>
      <c r="C29" s="433">
        <v>31.923173377592299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</row>
    <row r="30" spans="1:120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</row>
    <row r="31" spans="1:120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</row>
    <row r="32" spans="1:120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</row>
    <row r="33" spans="1:120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</row>
    <row r="34" spans="1:120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</row>
    <row r="35" spans="1:120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</row>
    <row r="36" spans="1:120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</row>
    <row r="37" spans="1:120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</row>
    <row r="38" spans="1:120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</row>
    <row r="39" spans="1:120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</row>
    <row r="40" spans="1:120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</row>
    <row r="41" spans="1:120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120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</row>
    <row r="43" spans="1:120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120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</row>
    <row r="45" spans="1:120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</row>
    <row r="46" spans="1:120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</row>
    <row r="47" spans="1:120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</row>
    <row r="48" spans="1:120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</row>
    <row r="49" spans="1:120" x14ac:dyDescent="0.2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</row>
    <row r="50" spans="1:120" x14ac:dyDescent="0.2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</row>
    <row r="51" spans="1:120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</row>
    <row r="52" spans="1:120" x14ac:dyDescent="0.2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</row>
    <row r="53" spans="1:120" x14ac:dyDescent="0.2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120" x14ac:dyDescent="0.2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</row>
    <row r="55" spans="1:120" x14ac:dyDescent="0.2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</row>
    <row r="56" spans="1:120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</row>
    <row r="57" spans="1:120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</row>
    <row r="58" spans="1:120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</row>
    <row r="59" spans="1:120" x14ac:dyDescent="0.2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</row>
    <row r="60" spans="1:120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1" spans="1:120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</row>
    <row r="62" spans="1:120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</row>
    <row r="63" spans="1:120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</row>
    <row r="64" spans="1:120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</row>
    <row r="65" spans="1:120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</row>
    <row r="66" spans="1:120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</row>
    <row r="67" spans="1:120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</row>
    <row r="68" spans="1:120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120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</row>
    <row r="70" spans="1:120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</row>
    <row r="71" spans="1:120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</row>
    <row r="72" spans="1:120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</row>
    <row r="73" spans="1:120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</row>
    <row r="74" spans="1:120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</row>
    <row r="75" spans="1:120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</row>
    <row r="76" spans="1:120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</row>
    <row r="77" spans="1:120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</row>
    <row r="78" spans="1:120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</row>
    <row r="79" spans="1:120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</row>
    <row r="80" spans="1:120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</row>
    <row r="81" spans="1:120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</row>
    <row r="82" spans="1:120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</row>
    <row r="83" spans="1:120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</row>
    <row r="84" spans="1:120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</row>
    <row r="85" spans="1:120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</row>
    <row r="86" spans="1:120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</row>
    <row r="87" spans="1:120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</row>
    <row r="88" spans="1:120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</row>
    <row r="89" spans="1:120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</row>
    <row r="90" spans="1:120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</row>
    <row r="91" spans="1:120" x14ac:dyDescent="0.2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</row>
    <row r="92" spans="1:120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</row>
    <row r="93" spans="1:120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</row>
    <row r="94" spans="1:120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</row>
    <row r="95" spans="1:120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</row>
    <row r="96" spans="1:120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</row>
    <row r="97" spans="1:120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</row>
    <row r="98" spans="1:120" x14ac:dyDescent="0.2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</row>
    <row r="99" spans="1:120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</row>
    <row r="100" spans="1:120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</row>
    <row r="101" spans="1:120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</row>
    <row r="102" spans="1:120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</row>
    <row r="103" spans="1:120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</row>
    <row r="104" spans="1:120" x14ac:dyDescent="0.2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</row>
    <row r="105" spans="1:120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</row>
    <row r="106" spans="1:120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</row>
    <row r="107" spans="1:120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</row>
    <row r="108" spans="1:120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</row>
    <row r="109" spans="1:120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</row>
    <row r="110" spans="1:120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</row>
    <row r="111" spans="1:120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</row>
    <row r="112" spans="1:120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</row>
    <row r="113" spans="1:120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</row>
    <row r="114" spans="1:120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</row>
    <row r="115" spans="1:120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</row>
    <row r="116" spans="1:120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</row>
    <row r="117" spans="1:120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</row>
    <row r="118" spans="1:120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</row>
    <row r="119" spans="1:120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</row>
    <row r="120" spans="1:120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</row>
    <row r="121" spans="1:120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</row>
    <row r="122" spans="1:120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</row>
    <row r="123" spans="1:120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</row>
    <row r="124" spans="1:120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</row>
    <row r="125" spans="1:120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</row>
    <row r="126" spans="1:120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</row>
    <row r="127" spans="1:120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</row>
    <row r="128" spans="1:120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</row>
    <row r="129" spans="1:120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</row>
    <row r="130" spans="1:120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</row>
    <row r="131" spans="1:120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</row>
    <row r="132" spans="1:120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</row>
    <row r="133" spans="1:120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</row>
    <row r="134" spans="1:120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</row>
    <row r="135" spans="1:120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</row>
    <row r="136" spans="1:120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</row>
    <row r="137" spans="1:120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</row>
    <row r="138" spans="1:120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</row>
    <row r="139" spans="1:120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</row>
    <row r="140" spans="1:120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</row>
    <row r="141" spans="1:120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</row>
    <row r="142" spans="1:120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</row>
    <row r="143" spans="1:120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</row>
    <row r="144" spans="1:120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</row>
    <row r="145" spans="1:120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</row>
    <row r="146" spans="1:120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</row>
    <row r="147" spans="1:120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</row>
    <row r="148" spans="1:120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</row>
    <row r="149" spans="1:120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</row>
    <row r="150" spans="1:120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</row>
    <row r="151" spans="1:120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</row>
    <row r="152" spans="1:120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</row>
    <row r="153" spans="1:120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</row>
    <row r="154" spans="1:120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</row>
    <row r="155" spans="1:120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</row>
    <row r="156" spans="1:120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</row>
    <row r="157" spans="1:120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</row>
    <row r="158" spans="1:120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</row>
    <row r="159" spans="1:120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</row>
    <row r="160" spans="1:120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</row>
    <row r="161" spans="1:120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</row>
    <row r="162" spans="1:120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</row>
    <row r="163" spans="1:120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</row>
    <row r="164" spans="1:120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</row>
    <row r="165" spans="1:120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</row>
    <row r="166" spans="1:120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</row>
    <row r="167" spans="1:120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</row>
    <row r="168" spans="1:120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</row>
    <row r="169" spans="1:120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</row>
    <row r="170" spans="1:120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</row>
    <row r="171" spans="1:120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</row>
    <row r="172" spans="1:120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</row>
    <row r="173" spans="1:120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</row>
    <row r="174" spans="1:120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</row>
    <row r="175" spans="1:120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</row>
    <row r="176" spans="1:120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</row>
    <row r="177" spans="1:120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  <c r="DP177" s="105"/>
    </row>
    <row r="178" spans="1:120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</row>
    <row r="179" spans="1:120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</row>
    <row r="180" spans="1:120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</row>
    <row r="181" spans="1:120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  <c r="DP181" s="105"/>
    </row>
    <row r="182" spans="1:120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  <c r="DP182" s="105"/>
    </row>
    <row r="183" spans="1:120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  <c r="DP183" s="105"/>
    </row>
    <row r="184" spans="1:120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  <c r="DP184" s="105"/>
    </row>
    <row r="185" spans="1:120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</row>
    <row r="186" spans="1:120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</row>
    <row r="187" spans="1:120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</row>
    <row r="188" spans="1:120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</row>
    <row r="189" spans="1:120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</row>
    <row r="190" spans="1:120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</row>
    <row r="191" spans="1:120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</row>
    <row r="192" spans="1:120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</row>
    <row r="193" spans="1:120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</row>
    <row r="194" spans="1:120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</row>
    <row r="195" spans="1:120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</row>
    <row r="196" spans="1:120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</row>
    <row r="197" spans="1:120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</row>
    <row r="198" spans="1:120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</row>
    <row r="199" spans="1:120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</row>
    <row r="200" spans="1:120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  <c r="DP200" s="105"/>
    </row>
    <row r="201" spans="1:120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  <c r="DP201" s="105"/>
    </row>
    <row r="202" spans="1:120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  <c r="DP202" s="105"/>
    </row>
    <row r="203" spans="1:120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  <c r="DP203" s="105"/>
    </row>
    <row r="204" spans="1:120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</row>
    <row r="205" spans="1:120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</row>
    <row r="206" spans="1:120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</row>
    <row r="207" spans="1:120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</row>
    <row r="208" spans="1:120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</row>
    <row r="209" spans="1:120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</row>
    <row r="210" spans="1:120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H210" s="105"/>
      <c r="DI210" s="105"/>
      <c r="DJ210" s="105"/>
      <c r="DK210" s="105"/>
      <c r="DL210" s="105"/>
      <c r="DM210" s="105"/>
      <c r="DN210" s="105"/>
      <c r="DO210" s="105"/>
      <c r="DP210" s="105"/>
    </row>
    <row r="211" spans="1:120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  <c r="DP211" s="105"/>
    </row>
    <row r="212" spans="1:120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  <c r="DO212" s="105"/>
      <c r="DP212" s="105"/>
    </row>
    <row r="213" spans="1:120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  <c r="DO213" s="105"/>
      <c r="DP213" s="105"/>
    </row>
    <row r="214" spans="1:120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  <c r="DP214" s="105"/>
    </row>
    <row r="215" spans="1:120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  <c r="DO215" s="105"/>
      <c r="DP215" s="105"/>
    </row>
    <row r="216" spans="1:120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  <c r="DO216" s="105"/>
      <c r="DP216" s="105"/>
    </row>
    <row r="217" spans="1:120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105"/>
    </row>
    <row r="218" spans="1:120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5"/>
      <c r="DJ218" s="105"/>
      <c r="DK218" s="105"/>
      <c r="DL218" s="105"/>
      <c r="DM218" s="105"/>
      <c r="DN218" s="105"/>
      <c r="DO218" s="105"/>
      <c r="DP218" s="105"/>
    </row>
    <row r="219" spans="1:120" x14ac:dyDescent="0.2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  <c r="DO219" s="105"/>
      <c r="DP219" s="105"/>
    </row>
    <row r="220" spans="1:120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H220" s="105"/>
      <c r="DI220" s="105"/>
      <c r="DJ220" s="105"/>
      <c r="DK220" s="105"/>
      <c r="DL220" s="105"/>
      <c r="DM220" s="105"/>
      <c r="DN220" s="105"/>
      <c r="DO220" s="105"/>
      <c r="DP220" s="105"/>
    </row>
    <row r="221" spans="1:120" x14ac:dyDescent="0.2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H221" s="105"/>
      <c r="DI221" s="105"/>
      <c r="DJ221" s="105"/>
      <c r="DK221" s="105"/>
      <c r="DL221" s="105"/>
      <c r="DM221" s="105"/>
      <c r="DN221" s="105"/>
      <c r="DO221" s="105"/>
      <c r="DP221" s="105"/>
    </row>
    <row r="222" spans="1:120" x14ac:dyDescent="0.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</row>
    <row r="223" spans="1:120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</row>
    <row r="224" spans="1:120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</row>
    <row r="225" spans="1:120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</row>
    <row r="226" spans="1:120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</row>
    <row r="227" spans="1:120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H227" s="105"/>
      <c r="DI227" s="105"/>
      <c r="DJ227" s="105"/>
      <c r="DK227" s="105"/>
      <c r="DL227" s="105"/>
      <c r="DM227" s="105"/>
      <c r="DN227" s="105"/>
      <c r="DO227" s="105"/>
      <c r="DP227" s="105"/>
    </row>
    <row r="228" spans="1:120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  <c r="DO228" s="105"/>
      <c r="DP228" s="105"/>
    </row>
    <row r="229" spans="1:120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  <c r="DP229" s="105"/>
    </row>
    <row r="230" spans="1:120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H230" s="105"/>
      <c r="DI230" s="105"/>
      <c r="DJ230" s="105"/>
      <c r="DK230" s="105"/>
      <c r="DL230" s="105"/>
      <c r="DM230" s="105"/>
      <c r="DN230" s="105"/>
      <c r="DO230" s="105"/>
      <c r="DP230" s="105"/>
    </row>
    <row r="231" spans="1:120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</row>
    <row r="232" spans="1:120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  <c r="DO232" s="105"/>
      <c r="DP232" s="105"/>
    </row>
    <row r="233" spans="1:120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  <c r="DO233" s="105"/>
      <c r="DP233" s="105"/>
    </row>
    <row r="234" spans="1:120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</row>
    <row r="235" spans="1:120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</row>
    <row r="236" spans="1:120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</row>
    <row r="237" spans="1:120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  <c r="DO237" s="105"/>
      <c r="DP237" s="105"/>
    </row>
    <row r="238" spans="1:120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  <c r="DO238" s="105"/>
      <c r="DP238" s="105"/>
    </row>
    <row r="239" spans="1:120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</row>
    <row r="240" spans="1:120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</row>
    <row r="241" spans="1:120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</row>
    <row r="242" spans="1:120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</row>
    <row r="243" spans="1:120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</row>
    <row r="244" spans="1:120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  <c r="DP244" s="105"/>
    </row>
    <row r="245" spans="1:120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</row>
    <row r="246" spans="1:120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5"/>
      <c r="DK246" s="105"/>
      <c r="DL246" s="105"/>
      <c r="DM246" s="105"/>
      <c r="DN246" s="105"/>
      <c r="DO246" s="105"/>
      <c r="DP246" s="105"/>
    </row>
    <row r="247" spans="1:120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</row>
    <row r="248" spans="1:120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  <c r="DP248" s="105"/>
    </row>
    <row r="249" spans="1:120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  <c r="DO249" s="105"/>
      <c r="DP249" s="105"/>
    </row>
    <row r="250" spans="1:120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  <c r="DO250" s="105"/>
      <c r="DP250" s="105"/>
    </row>
    <row r="251" spans="1:120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  <c r="DP251" s="105"/>
    </row>
    <row r="252" spans="1:120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</row>
    <row r="253" spans="1:120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  <c r="DO253" s="105"/>
      <c r="DP253" s="105"/>
    </row>
    <row r="254" spans="1:120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  <c r="DO254" s="105"/>
      <c r="DP254" s="105"/>
    </row>
    <row r="255" spans="1:120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</row>
    <row r="256" spans="1:120" x14ac:dyDescent="0.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  <c r="DO256" s="105"/>
      <c r="DP256" s="105"/>
    </row>
    <row r="257" spans="1:120" x14ac:dyDescent="0.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  <c r="DP257" s="105"/>
    </row>
    <row r="258" spans="1:120" x14ac:dyDescent="0.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5"/>
      <c r="DJ258" s="105"/>
      <c r="DK258" s="105"/>
      <c r="DL258" s="105"/>
      <c r="DM258" s="105"/>
      <c r="DN258" s="105"/>
      <c r="DO258" s="105"/>
      <c r="DP258" s="105"/>
    </row>
    <row r="259" spans="1:120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</row>
    <row r="260" spans="1:120" x14ac:dyDescent="0.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  <c r="DP260" s="105"/>
    </row>
    <row r="261" spans="1:120" x14ac:dyDescent="0.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  <c r="DP261" s="105"/>
    </row>
    <row r="262" spans="1:120" x14ac:dyDescent="0.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</row>
    <row r="263" spans="1:120" x14ac:dyDescent="0.2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</row>
    <row r="264" spans="1:120" x14ac:dyDescent="0.2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</row>
    <row r="265" spans="1:120" x14ac:dyDescent="0.2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  <c r="DP265" s="105"/>
    </row>
    <row r="266" spans="1:120" x14ac:dyDescent="0.2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</row>
    <row r="267" spans="1:120" x14ac:dyDescent="0.2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</row>
    <row r="268" spans="1:120" x14ac:dyDescent="0.2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</row>
    <row r="269" spans="1:120" x14ac:dyDescent="0.2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</row>
    <row r="270" spans="1:120" x14ac:dyDescent="0.2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  <c r="DK270" s="105"/>
      <c r="DL270" s="105"/>
      <c r="DM270" s="105"/>
      <c r="DN270" s="105"/>
      <c r="DO270" s="105"/>
      <c r="DP270" s="105"/>
    </row>
    <row r="271" spans="1:120" x14ac:dyDescent="0.2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  <c r="DK271" s="105"/>
      <c r="DL271" s="105"/>
      <c r="DM271" s="105"/>
      <c r="DN271" s="105"/>
      <c r="DO271" s="105"/>
      <c r="DP271" s="105"/>
    </row>
    <row r="272" spans="1:120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</row>
    <row r="273" spans="1:120" x14ac:dyDescent="0.2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H273" s="105"/>
      <c r="DI273" s="105"/>
      <c r="DJ273" s="105"/>
      <c r="DK273" s="105"/>
      <c r="DL273" s="105"/>
      <c r="DM273" s="105"/>
      <c r="DN273" s="105"/>
      <c r="DO273" s="105"/>
      <c r="DP273" s="105"/>
    </row>
    <row r="274" spans="1:120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  <c r="DK274" s="105"/>
      <c r="DL274" s="105"/>
      <c r="DM274" s="105"/>
      <c r="DN274" s="105"/>
      <c r="DO274" s="105"/>
      <c r="DP274" s="105"/>
    </row>
    <row r="275" spans="1:120" x14ac:dyDescent="0.2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/>
      <c r="DM275" s="105"/>
      <c r="DN275" s="105"/>
      <c r="DO275" s="105"/>
      <c r="DP275" s="105"/>
    </row>
    <row r="276" spans="1:120" x14ac:dyDescent="0.2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  <c r="DK276" s="105"/>
      <c r="DL276" s="105"/>
      <c r="DM276" s="105"/>
      <c r="DN276" s="105"/>
      <c r="DO276" s="105"/>
      <c r="DP276" s="105"/>
    </row>
    <row r="277" spans="1:120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  <c r="DK277" s="105"/>
      <c r="DL277" s="105"/>
      <c r="DM277" s="105"/>
      <c r="DN277" s="105"/>
      <c r="DO277" s="105"/>
      <c r="DP277" s="105"/>
    </row>
    <row r="278" spans="1:120" x14ac:dyDescent="0.2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  <c r="DK278" s="105"/>
      <c r="DL278" s="105"/>
      <c r="DM278" s="105"/>
      <c r="DN278" s="105"/>
      <c r="DO278" s="105"/>
      <c r="DP278" s="105"/>
    </row>
    <row r="279" spans="1:120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5"/>
      <c r="DI279" s="105"/>
      <c r="DJ279" s="105"/>
      <c r="DK279" s="105"/>
      <c r="DL279" s="105"/>
      <c r="DM279" s="105"/>
      <c r="DN279" s="105"/>
      <c r="DO279" s="105"/>
      <c r="DP279" s="105"/>
    </row>
    <row r="280" spans="1:120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  <c r="DO280" s="105"/>
      <c r="DP280" s="105"/>
    </row>
    <row r="281" spans="1:120" x14ac:dyDescent="0.2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H281" s="105"/>
      <c r="DI281" s="105"/>
      <c r="DJ281" s="105"/>
      <c r="DK281" s="105"/>
      <c r="DL281" s="105"/>
      <c r="DM281" s="105"/>
      <c r="DN281" s="105"/>
      <c r="DO281" s="105"/>
      <c r="DP281" s="105"/>
    </row>
    <row r="282" spans="1:120" x14ac:dyDescent="0.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</row>
    <row r="283" spans="1:120" x14ac:dyDescent="0.2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</row>
    <row r="284" spans="1:120" x14ac:dyDescent="0.2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  <c r="DO284" s="105"/>
      <c r="DP284" s="105"/>
    </row>
    <row r="285" spans="1:120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</row>
    <row r="286" spans="1:120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H286" s="105"/>
      <c r="DI286" s="105"/>
      <c r="DJ286" s="105"/>
      <c r="DK286" s="105"/>
      <c r="DL286" s="105"/>
      <c r="DM286" s="105"/>
      <c r="DN286" s="105"/>
      <c r="DO286" s="105"/>
      <c r="DP286" s="105"/>
    </row>
    <row r="287" spans="1:120" x14ac:dyDescent="0.2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H287" s="105"/>
      <c r="DI287" s="105"/>
      <c r="DJ287" s="105"/>
      <c r="DK287" s="105"/>
      <c r="DL287" s="105"/>
      <c r="DM287" s="105"/>
      <c r="DN287" s="105"/>
      <c r="DO287" s="105"/>
      <c r="DP287" s="105"/>
    </row>
    <row r="288" spans="1:120" x14ac:dyDescent="0.2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  <c r="DO288" s="105"/>
      <c r="DP288" s="105"/>
    </row>
    <row r="289" spans="1:120" x14ac:dyDescent="0.2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  <c r="DO289" s="105"/>
      <c r="DP289" s="105"/>
    </row>
    <row r="290" spans="1:120" x14ac:dyDescent="0.2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  <c r="CW290" s="105"/>
      <c r="CX290" s="105"/>
      <c r="CY290" s="105"/>
      <c r="CZ290" s="105"/>
      <c r="DA290" s="105"/>
      <c r="DB290" s="105"/>
      <c r="DC290" s="105"/>
      <c r="DD290" s="105"/>
      <c r="DE290" s="105"/>
      <c r="DF290" s="105"/>
      <c r="DG290" s="105"/>
      <c r="DH290" s="105"/>
      <c r="DI290" s="105"/>
      <c r="DJ290" s="105"/>
      <c r="DK290" s="105"/>
      <c r="DL290" s="105"/>
      <c r="DM290" s="105"/>
      <c r="DN290" s="105"/>
      <c r="DO290" s="105"/>
      <c r="DP290" s="105"/>
    </row>
    <row r="291" spans="1:120" x14ac:dyDescent="0.2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5"/>
      <c r="CX291" s="105"/>
      <c r="CY291" s="105"/>
      <c r="CZ291" s="105"/>
      <c r="DA291" s="105"/>
      <c r="DB291" s="105"/>
      <c r="DC291" s="105"/>
      <c r="DD291" s="105"/>
      <c r="DE291" s="105"/>
      <c r="DF291" s="105"/>
      <c r="DG291" s="105"/>
      <c r="DH291" s="105"/>
      <c r="DI291" s="105"/>
      <c r="DJ291" s="105"/>
      <c r="DK291" s="105"/>
      <c r="DL291" s="105"/>
      <c r="DM291" s="105"/>
      <c r="DN291" s="105"/>
      <c r="DO291" s="105"/>
      <c r="DP291" s="105"/>
    </row>
    <row r="292" spans="1:120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  <c r="CZ292" s="105"/>
      <c r="DA292" s="105"/>
      <c r="DB292" s="105"/>
      <c r="DC292" s="105"/>
      <c r="DD292" s="105"/>
      <c r="DE292" s="105"/>
      <c r="DF292" s="105"/>
      <c r="DG292" s="105"/>
      <c r="DH292" s="105"/>
      <c r="DI292" s="105"/>
      <c r="DJ292" s="105"/>
      <c r="DK292" s="105"/>
      <c r="DL292" s="105"/>
      <c r="DM292" s="105"/>
      <c r="DN292" s="105"/>
      <c r="DO292" s="105"/>
      <c r="DP292" s="105"/>
    </row>
    <row r="293" spans="1:120" x14ac:dyDescent="0.2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  <c r="CZ293" s="105"/>
      <c r="DA293" s="105"/>
      <c r="DB293" s="105"/>
      <c r="DC293" s="105"/>
      <c r="DD293" s="105"/>
      <c r="DE293" s="105"/>
      <c r="DF293" s="105"/>
      <c r="DG293" s="105"/>
      <c r="DH293" s="105"/>
      <c r="DI293" s="105"/>
      <c r="DJ293" s="105"/>
      <c r="DK293" s="105"/>
      <c r="DL293" s="105"/>
      <c r="DM293" s="105"/>
      <c r="DN293" s="105"/>
      <c r="DO293" s="105"/>
      <c r="DP293" s="105"/>
    </row>
    <row r="294" spans="1:120" x14ac:dyDescent="0.2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  <c r="CZ294" s="105"/>
      <c r="DA294" s="105"/>
      <c r="DB294" s="105"/>
      <c r="DC294" s="105"/>
      <c r="DD294" s="105"/>
      <c r="DE294" s="105"/>
      <c r="DF294" s="105"/>
      <c r="DG294" s="105"/>
      <c r="DH294" s="105"/>
      <c r="DI294" s="105"/>
      <c r="DJ294" s="105"/>
      <c r="DK294" s="105"/>
      <c r="DL294" s="105"/>
      <c r="DM294" s="105"/>
      <c r="DN294" s="105"/>
      <c r="DO294" s="105"/>
      <c r="DP294" s="105"/>
    </row>
    <row r="295" spans="1:120" x14ac:dyDescent="0.2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H295" s="105"/>
      <c r="DI295" s="105"/>
      <c r="DJ295" s="105"/>
      <c r="DK295" s="105"/>
      <c r="DL295" s="105"/>
      <c r="DM295" s="105"/>
      <c r="DN295" s="105"/>
      <c r="DO295" s="105"/>
      <c r="DP295" s="105"/>
    </row>
    <row r="296" spans="1:120" x14ac:dyDescent="0.2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H296" s="105"/>
      <c r="DI296" s="105"/>
      <c r="DJ296" s="105"/>
      <c r="DK296" s="105"/>
      <c r="DL296" s="105"/>
      <c r="DM296" s="105"/>
      <c r="DN296" s="105"/>
      <c r="DO296" s="105"/>
      <c r="DP296" s="105"/>
    </row>
    <row r="297" spans="1:120" x14ac:dyDescent="0.2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H297" s="105"/>
      <c r="DI297" s="105"/>
      <c r="DJ297" s="105"/>
      <c r="DK297" s="105"/>
      <c r="DL297" s="105"/>
      <c r="DM297" s="105"/>
      <c r="DN297" s="105"/>
      <c r="DO297" s="105"/>
      <c r="DP297" s="105"/>
    </row>
    <row r="298" spans="1:120" x14ac:dyDescent="0.2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  <c r="DO298" s="105"/>
      <c r="DP298" s="105"/>
    </row>
    <row r="299" spans="1:120" x14ac:dyDescent="0.2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</row>
    <row r="300" spans="1:120" x14ac:dyDescent="0.2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  <c r="CZ300" s="105"/>
      <c r="DA300" s="105"/>
      <c r="DB300" s="105"/>
      <c r="DC300" s="105"/>
      <c r="DD300" s="105"/>
      <c r="DE300" s="105"/>
      <c r="DF300" s="105"/>
      <c r="DG300" s="105"/>
      <c r="DH300" s="105"/>
      <c r="DI300" s="105"/>
      <c r="DJ300" s="105"/>
      <c r="DK300" s="105"/>
      <c r="DL300" s="105"/>
      <c r="DM300" s="105"/>
      <c r="DN300" s="105"/>
      <c r="DO300" s="105"/>
      <c r="DP300" s="105"/>
    </row>
    <row r="301" spans="1:120" x14ac:dyDescent="0.2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H301" s="105"/>
      <c r="DI301" s="105"/>
      <c r="DJ301" s="105"/>
      <c r="DK301" s="105"/>
      <c r="DL301" s="105"/>
      <c r="DM301" s="105"/>
      <c r="DN301" s="105"/>
      <c r="DO301" s="105"/>
      <c r="DP301" s="105"/>
    </row>
    <row r="302" spans="1:120" x14ac:dyDescent="0.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105"/>
      <c r="DF302" s="105"/>
      <c r="DG302" s="105"/>
      <c r="DH302" s="105"/>
      <c r="DI302" s="105"/>
      <c r="DJ302" s="105"/>
      <c r="DK302" s="105"/>
      <c r="DL302" s="105"/>
      <c r="DM302" s="105"/>
      <c r="DN302" s="105"/>
      <c r="DO302" s="105"/>
      <c r="DP302" s="105"/>
    </row>
    <row r="303" spans="1:120" x14ac:dyDescent="0.2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  <c r="CZ303" s="105"/>
      <c r="DA303" s="105"/>
      <c r="DB303" s="105"/>
      <c r="DC303" s="105"/>
      <c r="DD303" s="105"/>
      <c r="DE303" s="105"/>
      <c r="DF303" s="105"/>
      <c r="DG303" s="105"/>
      <c r="DH303" s="105"/>
      <c r="DI303" s="105"/>
      <c r="DJ303" s="105"/>
      <c r="DK303" s="105"/>
      <c r="DL303" s="105"/>
      <c r="DM303" s="105"/>
      <c r="DN303" s="105"/>
      <c r="DO303" s="105"/>
      <c r="DP303" s="105"/>
    </row>
    <row r="304" spans="1:120" x14ac:dyDescent="0.2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  <c r="DC304" s="105"/>
      <c r="DD304" s="105"/>
      <c r="DE304" s="105"/>
      <c r="DF304" s="105"/>
      <c r="DG304" s="105"/>
      <c r="DH304" s="105"/>
      <c r="DI304" s="105"/>
      <c r="DJ304" s="105"/>
      <c r="DK304" s="105"/>
      <c r="DL304" s="105"/>
      <c r="DM304" s="105"/>
      <c r="DN304" s="105"/>
      <c r="DO304" s="105"/>
      <c r="DP304" s="105"/>
    </row>
    <row r="305" spans="1:120" x14ac:dyDescent="0.2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  <c r="DC305" s="105"/>
      <c r="DD305" s="105"/>
      <c r="DE305" s="105"/>
      <c r="DF305" s="105"/>
      <c r="DG305" s="105"/>
      <c r="DH305" s="105"/>
      <c r="DI305" s="105"/>
      <c r="DJ305" s="105"/>
      <c r="DK305" s="105"/>
      <c r="DL305" s="105"/>
      <c r="DM305" s="105"/>
      <c r="DN305" s="105"/>
      <c r="DO305" s="105"/>
      <c r="DP305" s="105"/>
    </row>
    <row r="306" spans="1:120" x14ac:dyDescent="0.2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H306" s="105"/>
      <c r="DI306" s="105"/>
      <c r="DJ306" s="105"/>
      <c r="DK306" s="105"/>
      <c r="DL306" s="105"/>
      <c r="DM306" s="105"/>
      <c r="DN306" s="105"/>
      <c r="DO306" s="105"/>
      <c r="DP306" s="105"/>
    </row>
    <row r="307" spans="1:120" x14ac:dyDescent="0.2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  <c r="CW307" s="105"/>
      <c r="CX307" s="105"/>
      <c r="CY307" s="105"/>
      <c r="CZ307" s="105"/>
      <c r="DA307" s="105"/>
      <c r="DB307" s="105"/>
      <c r="DC307" s="105"/>
      <c r="DD307" s="105"/>
      <c r="DE307" s="105"/>
      <c r="DF307" s="105"/>
      <c r="DG307" s="105"/>
      <c r="DH307" s="105"/>
      <c r="DI307" s="105"/>
      <c r="DJ307" s="105"/>
      <c r="DK307" s="105"/>
      <c r="DL307" s="105"/>
      <c r="DM307" s="105"/>
      <c r="DN307" s="105"/>
      <c r="DO307" s="105"/>
      <c r="DP307" s="105"/>
    </row>
    <row r="308" spans="1:120" x14ac:dyDescent="0.2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  <c r="CZ308" s="105"/>
      <c r="DA308" s="105"/>
      <c r="DB308" s="105"/>
      <c r="DC308" s="105"/>
      <c r="DD308" s="105"/>
      <c r="DE308" s="105"/>
      <c r="DF308" s="105"/>
      <c r="DG308" s="105"/>
      <c r="DH308" s="105"/>
      <c r="DI308" s="105"/>
      <c r="DJ308" s="105"/>
      <c r="DK308" s="105"/>
      <c r="DL308" s="105"/>
      <c r="DM308" s="105"/>
      <c r="DN308" s="105"/>
      <c r="DO308" s="105"/>
      <c r="DP308" s="105"/>
    </row>
    <row r="309" spans="1:120" x14ac:dyDescent="0.2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H309" s="105"/>
      <c r="DI309" s="105"/>
      <c r="DJ309" s="105"/>
      <c r="DK309" s="105"/>
      <c r="DL309" s="105"/>
      <c r="DM309" s="105"/>
      <c r="DN309" s="105"/>
      <c r="DO309" s="105"/>
      <c r="DP309" s="105"/>
    </row>
    <row r="310" spans="1:120" x14ac:dyDescent="0.2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  <c r="DO310" s="105"/>
      <c r="DP310" s="105"/>
    </row>
    <row r="311" spans="1:120" x14ac:dyDescent="0.2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H311" s="105"/>
      <c r="DI311" s="105"/>
      <c r="DJ311" s="105"/>
      <c r="DK311" s="105"/>
      <c r="DL311" s="105"/>
      <c r="DM311" s="105"/>
      <c r="DN311" s="105"/>
      <c r="DO311" s="105"/>
      <c r="DP311" s="105"/>
    </row>
    <row r="312" spans="1:120" x14ac:dyDescent="0.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  <c r="CZ312" s="105"/>
      <c r="DA312" s="105"/>
      <c r="DB312" s="105"/>
      <c r="DC312" s="105"/>
      <c r="DD312" s="105"/>
      <c r="DE312" s="105"/>
      <c r="DF312" s="105"/>
      <c r="DG312" s="105"/>
      <c r="DH312" s="105"/>
      <c r="DI312" s="105"/>
      <c r="DJ312" s="105"/>
      <c r="DK312" s="105"/>
      <c r="DL312" s="105"/>
      <c r="DM312" s="105"/>
      <c r="DN312" s="105"/>
      <c r="DO312" s="105"/>
      <c r="DP312" s="105"/>
    </row>
    <row r="313" spans="1:120" x14ac:dyDescent="0.2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H313" s="105"/>
      <c r="DI313" s="105"/>
      <c r="DJ313" s="105"/>
      <c r="DK313" s="105"/>
      <c r="DL313" s="105"/>
      <c r="DM313" s="105"/>
      <c r="DN313" s="105"/>
      <c r="DO313" s="105"/>
      <c r="DP313" s="105"/>
    </row>
    <row r="314" spans="1:120" x14ac:dyDescent="0.2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H314" s="105"/>
      <c r="DI314" s="105"/>
      <c r="DJ314" s="105"/>
      <c r="DK314" s="105"/>
      <c r="DL314" s="105"/>
      <c r="DM314" s="105"/>
      <c r="DN314" s="105"/>
      <c r="DO314" s="105"/>
      <c r="DP314" s="105"/>
    </row>
    <row r="315" spans="1:120" x14ac:dyDescent="0.2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H315" s="105"/>
      <c r="DI315" s="105"/>
      <c r="DJ315" s="105"/>
      <c r="DK315" s="105"/>
      <c r="DL315" s="105"/>
      <c r="DM315" s="105"/>
      <c r="DN315" s="105"/>
      <c r="DO315" s="105"/>
      <c r="DP315" s="105"/>
    </row>
    <row r="316" spans="1:120" x14ac:dyDescent="0.2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H316" s="105"/>
      <c r="DI316" s="105"/>
      <c r="DJ316" s="105"/>
      <c r="DK316" s="105"/>
      <c r="DL316" s="105"/>
      <c r="DM316" s="105"/>
      <c r="DN316" s="105"/>
      <c r="DO316" s="105"/>
      <c r="DP316" s="105"/>
    </row>
    <row r="317" spans="1:120" x14ac:dyDescent="0.2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</row>
    <row r="318" spans="1:120" x14ac:dyDescent="0.2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  <c r="DO318" s="105"/>
      <c r="DP318" s="105"/>
    </row>
    <row r="319" spans="1:120" x14ac:dyDescent="0.2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  <c r="DO319" s="105"/>
      <c r="DP319" s="105"/>
    </row>
    <row r="320" spans="1:120" x14ac:dyDescent="0.2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H320" s="105"/>
      <c r="DI320" s="105"/>
      <c r="DJ320" s="105"/>
      <c r="DK320" s="105"/>
      <c r="DL320" s="105"/>
      <c r="DM320" s="105"/>
      <c r="DN320" s="105"/>
      <c r="DO320" s="105"/>
      <c r="DP320" s="105"/>
    </row>
    <row r="321" spans="1:120" x14ac:dyDescent="0.2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  <c r="DC321" s="105"/>
      <c r="DD321" s="105"/>
      <c r="DE321" s="105"/>
      <c r="DF321" s="105"/>
      <c r="DG321" s="105"/>
      <c r="DH321" s="105"/>
      <c r="DI321" s="105"/>
      <c r="DJ321" s="105"/>
      <c r="DK321" s="105"/>
      <c r="DL321" s="105"/>
      <c r="DM321" s="105"/>
      <c r="DN321" s="105"/>
      <c r="DO321" s="105"/>
      <c r="DP321" s="105"/>
    </row>
    <row r="322" spans="1:120" x14ac:dyDescent="0.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  <c r="CW322" s="105"/>
      <c r="CX322" s="105"/>
      <c r="CY322" s="105"/>
      <c r="CZ322" s="105"/>
      <c r="DA322" s="105"/>
      <c r="DB322" s="105"/>
      <c r="DC322" s="105"/>
      <c r="DD322" s="105"/>
      <c r="DE322" s="105"/>
      <c r="DF322" s="105"/>
      <c r="DG322" s="105"/>
      <c r="DH322" s="105"/>
      <c r="DI322" s="105"/>
      <c r="DJ322" s="105"/>
      <c r="DK322" s="105"/>
      <c r="DL322" s="105"/>
      <c r="DM322" s="105"/>
      <c r="DN322" s="105"/>
      <c r="DO322" s="105"/>
      <c r="DP322" s="105"/>
    </row>
    <row r="323" spans="1:120" x14ac:dyDescent="0.2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  <c r="CZ323" s="105"/>
      <c r="DA323" s="105"/>
      <c r="DB323" s="105"/>
      <c r="DC323" s="105"/>
      <c r="DD323" s="105"/>
      <c r="DE323" s="105"/>
      <c r="DF323" s="105"/>
      <c r="DG323" s="105"/>
      <c r="DH323" s="105"/>
      <c r="DI323" s="105"/>
      <c r="DJ323" s="105"/>
      <c r="DK323" s="105"/>
      <c r="DL323" s="105"/>
      <c r="DM323" s="105"/>
      <c r="DN323" s="105"/>
      <c r="DO323" s="105"/>
      <c r="DP323" s="105"/>
    </row>
    <row r="324" spans="1:120" x14ac:dyDescent="0.2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  <c r="CZ324" s="105"/>
      <c r="DA324" s="105"/>
      <c r="DB324" s="105"/>
      <c r="DC324" s="105"/>
      <c r="DD324" s="105"/>
      <c r="DE324" s="105"/>
      <c r="DF324" s="105"/>
      <c r="DG324" s="105"/>
      <c r="DH324" s="105"/>
      <c r="DI324" s="105"/>
      <c r="DJ324" s="105"/>
      <c r="DK324" s="105"/>
      <c r="DL324" s="105"/>
      <c r="DM324" s="105"/>
      <c r="DN324" s="105"/>
      <c r="DO324" s="105"/>
      <c r="DP324" s="105"/>
    </row>
    <row r="325" spans="1:120" x14ac:dyDescent="0.2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  <c r="CZ325" s="105"/>
      <c r="DA325" s="105"/>
      <c r="DB325" s="105"/>
      <c r="DC325" s="105"/>
      <c r="DD325" s="105"/>
      <c r="DE325" s="105"/>
      <c r="DF325" s="105"/>
      <c r="DG325" s="105"/>
      <c r="DH325" s="105"/>
      <c r="DI325" s="105"/>
      <c r="DJ325" s="105"/>
      <c r="DK325" s="105"/>
      <c r="DL325" s="105"/>
      <c r="DM325" s="105"/>
      <c r="DN325" s="105"/>
      <c r="DO325" s="105"/>
      <c r="DP325" s="105"/>
    </row>
    <row r="326" spans="1:120" x14ac:dyDescent="0.2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5"/>
      <c r="CX326" s="105"/>
      <c r="CY326" s="105"/>
      <c r="CZ326" s="105"/>
      <c r="DA326" s="105"/>
      <c r="DB326" s="105"/>
      <c r="DC326" s="105"/>
      <c r="DD326" s="105"/>
      <c r="DE326" s="105"/>
      <c r="DF326" s="105"/>
      <c r="DG326" s="105"/>
      <c r="DH326" s="105"/>
      <c r="DI326" s="105"/>
      <c r="DJ326" s="105"/>
      <c r="DK326" s="105"/>
      <c r="DL326" s="105"/>
      <c r="DM326" s="105"/>
      <c r="DN326" s="105"/>
      <c r="DO326" s="105"/>
      <c r="DP326" s="105"/>
    </row>
    <row r="327" spans="1:120" x14ac:dyDescent="0.2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  <c r="CZ327" s="105"/>
      <c r="DA327" s="105"/>
      <c r="DB327" s="105"/>
      <c r="DC327" s="105"/>
      <c r="DD327" s="105"/>
      <c r="DE327" s="105"/>
      <c r="DF327" s="105"/>
      <c r="DG327" s="105"/>
      <c r="DH327" s="105"/>
      <c r="DI327" s="105"/>
      <c r="DJ327" s="105"/>
      <c r="DK327" s="105"/>
      <c r="DL327" s="105"/>
      <c r="DM327" s="105"/>
      <c r="DN327" s="105"/>
      <c r="DO327" s="105"/>
      <c r="DP327" s="105"/>
    </row>
    <row r="328" spans="1:120" x14ac:dyDescent="0.2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  <c r="CZ328" s="105"/>
      <c r="DA328" s="105"/>
      <c r="DB328" s="105"/>
      <c r="DC328" s="105"/>
      <c r="DD328" s="105"/>
      <c r="DE328" s="105"/>
      <c r="DF328" s="105"/>
      <c r="DG328" s="105"/>
      <c r="DH328" s="105"/>
      <c r="DI328" s="105"/>
      <c r="DJ328" s="105"/>
      <c r="DK328" s="105"/>
      <c r="DL328" s="105"/>
      <c r="DM328" s="105"/>
      <c r="DN328" s="105"/>
      <c r="DO328" s="105"/>
      <c r="DP328" s="105"/>
    </row>
    <row r="329" spans="1:120" x14ac:dyDescent="0.2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  <c r="CZ329" s="105"/>
      <c r="DA329" s="105"/>
      <c r="DB329" s="105"/>
      <c r="DC329" s="105"/>
      <c r="DD329" s="105"/>
      <c r="DE329" s="105"/>
      <c r="DF329" s="105"/>
      <c r="DG329" s="105"/>
      <c r="DH329" s="105"/>
      <c r="DI329" s="105"/>
      <c r="DJ329" s="105"/>
      <c r="DK329" s="105"/>
      <c r="DL329" s="105"/>
      <c r="DM329" s="105"/>
      <c r="DN329" s="105"/>
      <c r="DO329" s="105"/>
      <c r="DP329" s="105"/>
    </row>
    <row r="330" spans="1:120" x14ac:dyDescent="0.2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  <c r="CZ330" s="105"/>
      <c r="DA330" s="105"/>
      <c r="DB330" s="105"/>
      <c r="DC330" s="105"/>
      <c r="DD330" s="105"/>
      <c r="DE330" s="105"/>
      <c r="DF330" s="105"/>
      <c r="DG330" s="105"/>
      <c r="DH330" s="105"/>
      <c r="DI330" s="105"/>
      <c r="DJ330" s="105"/>
      <c r="DK330" s="105"/>
      <c r="DL330" s="105"/>
      <c r="DM330" s="105"/>
      <c r="DN330" s="105"/>
      <c r="DO330" s="105"/>
      <c r="DP330" s="105"/>
    </row>
    <row r="331" spans="1:120" x14ac:dyDescent="0.2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  <c r="DO331" s="105"/>
      <c r="DP331" s="105"/>
    </row>
    <row r="332" spans="1:120" x14ac:dyDescent="0.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  <c r="DO332" s="105"/>
      <c r="DP332" s="105"/>
    </row>
    <row r="333" spans="1:120" x14ac:dyDescent="0.2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  <c r="CW333" s="105"/>
      <c r="CX333" s="105"/>
      <c r="CY333" s="105"/>
      <c r="CZ333" s="105"/>
      <c r="DA333" s="105"/>
      <c r="DB333" s="105"/>
      <c r="DC333" s="105"/>
      <c r="DD333" s="105"/>
      <c r="DE333" s="105"/>
      <c r="DF333" s="105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105"/>
    </row>
    <row r="334" spans="1:120" x14ac:dyDescent="0.2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  <c r="CW334" s="105"/>
      <c r="CX334" s="105"/>
      <c r="CY334" s="105"/>
      <c r="CZ334" s="105"/>
      <c r="DA334" s="105"/>
      <c r="DB334" s="105"/>
      <c r="DC334" s="105"/>
      <c r="DD334" s="105"/>
      <c r="DE334" s="105"/>
      <c r="DF334" s="105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105"/>
    </row>
    <row r="335" spans="1:120" x14ac:dyDescent="0.2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  <c r="CZ335" s="105"/>
      <c r="DA335" s="105"/>
      <c r="DB335" s="105"/>
      <c r="DC335" s="105"/>
      <c r="DD335" s="105"/>
      <c r="DE335" s="105"/>
      <c r="DF335" s="105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105"/>
    </row>
    <row r="336" spans="1:120" x14ac:dyDescent="0.2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5"/>
      <c r="DA336" s="105"/>
      <c r="DB336" s="105"/>
      <c r="DC336" s="105"/>
      <c r="DD336" s="105"/>
      <c r="DE336" s="105"/>
      <c r="DF336" s="105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105"/>
    </row>
    <row r="337" spans="1:120" x14ac:dyDescent="0.2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105"/>
    </row>
    <row r="338" spans="1:120" x14ac:dyDescent="0.2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  <c r="CW338" s="105"/>
      <c r="CX338" s="105"/>
      <c r="CY338" s="105"/>
      <c r="CZ338" s="105"/>
      <c r="DA338" s="105"/>
      <c r="DB338" s="105"/>
      <c r="DC338" s="105"/>
      <c r="DD338" s="105"/>
      <c r="DE338" s="105"/>
      <c r="DF338" s="105"/>
      <c r="DG338" s="105"/>
      <c r="DH338" s="105"/>
      <c r="DI338" s="105"/>
      <c r="DJ338" s="105"/>
      <c r="DK338" s="105"/>
      <c r="DL338" s="105"/>
      <c r="DM338" s="105"/>
      <c r="DN338" s="105"/>
      <c r="DO338" s="105"/>
      <c r="DP338" s="105"/>
    </row>
    <row r="339" spans="1:120" x14ac:dyDescent="0.2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  <c r="CZ339" s="105"/>
      <c r="DA339" s="105"/>
      <c r="DB339" s="105"/>
      <c r="DC339" s="105"/>
      <c r="DD339" s="105"/>
      <c r="DE339" s="105"/>
      <c r="DF339" s="105"/>
      <c r="DG339" s="105"/>
      <c r="DH339" s="105"/>
      <c r="DI339" s="105"/>
      <c r="DJ339" s="105"/>
      <c r="DK339" s="105"/>
      <c r="DL339" s="105"/>
      <c r="DM339" s="105"/>
      <c r="DN339" s="105"/>
      <c r="DO339" s="105"/>
      <c r="DP339" s="105"/>
    </row>
    <row r="340" spans="1:120" x14ac:dyDescent="0.2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  <c r="CZ340" s="105"/>
      <c r="DA340" s="105"/>
      <c r="DB340" s="105"/>
      <c r="DC340" s="105"/>
      <c r="DD340" s="105"/>
      <c r="DE340" s="105"/>
      <c r="DF340" s="105"/>
      <c r="DG340" s="105"/>
      <c r="DH340" s="105"/>
      <c r="DI340" s="105"/>
      <c r="DJ340" s="105"/>
      <c r="DK340" s="105"/>
      <c r="DL340" s="105"/>
      <c r="DM340" s="105"/>
      <c r="DN340" s="105"/>
      <c r="DO340" s="105"/>
      <c r="DP340" s="105"/>
    </row>
    <row r="341" spans="1:120" x14ac:dyDescent="0.2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  <c r="CZ341" s="105"/>
      <c r="DA341" s="105"/>
      <c r="DB341" s="105"/>
      <c r="DC341" s="105"/>
      <c r="DD341" s="105"/>
      <c r="DE341" s="105"/>
      <c r="DF341" s="105"/>
      <c r="DG341" s="105"/>
      <c r="DH341" s="105"/>
      <c r="DI341" s="105"/>
      <c r="DJ341" s="105"/>
      <c r="DK341" s="105"/>
      <c r="DL341" s="105"/>
      <c r="DM341" s="105"/>
      <c r="DN341" s="105"/>
      <c r="DO341" s="105"/>
      <c r="DP341" s="105"/>
    </row>
    <row r="342" spans="1:120" x14ac:dyDescent="0.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  <c r="CZ342" s="105"/>
      <c r="DA342" s="105"/>
      <c r="DB342" s="105"/>
      <c r="DC342" s="105"/>
      <c r="DD342" s="105"/>
      <c r="DE342" s="105"/>
      <c r="DF342" s="105"/>
      <c r="DG342" s="105"/>
      <c r="DH342" s="105"/>
      <c r="DI342" s="105"/>
      <c r="DJ342" s="105"/>
      <c r="DK342" s="105"/>
      <c r="DL342" s="105"/>
      <c r="DM342" s="105"/>
      <c r="DN342" s="105"/>
      <c r="DO342" s="105"/>
      <c r="DP342" s="105"/>
    </row>
    <row r="343" spans="1:120" x14ac:dyDescent="0.2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  <c r="CZ343" s="105"/>
      <c r="DA343" s="105"/>
      <c r="DB343" s="105"/>
      <c r="DC343" s="105"/>
      <c r="DD343" s="105"/>
      <c r="DE343" s="105"/>
      <c r="DF343" s="105"/>
      <c r="DG343" s="105"/>
      <c r="DH343" s="105"/>
      <c r="DI343" s="105"/>
      <c r="DJ343" s="105"/>
      <c r="DK343" s="105"/>
      <c r="DL343" s="105"/>
      <c r="DM343" s="105"/>
      <c r="DN343" s="105"/>
      <c r="DO343" s="105"/>
      <c r="DP343" s="105"/>
    </row>
    <row r="344" spans="1:120" x14ac:dyDescent="0.2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  <c r="CZ344" s="105"/>
      <c r="DA344" s="105"/>
      <c r="DB344" s="105"/>
      <c r="DC344" s="105"/>
      <c r="DD344" s="105"/>
      <c r="DE344" s="105"/>
      <c r="DF344" s="105"/>
      <c r="DG344" s="105"/>
      <c r="DH344" s="105"/>
      <c r="DI344" s="105"/>
      <c r="DJ344" s="105"/>
      <c r="DK344" s="105"/>
      <c r="DL344" s="105"/>
      <c r="DM344" s="105"/>
      <c r="DN344" s="105"/>
      <c r="DO344" s="105"/>
      <c r="DP344" s="105"/>
    </row>
    <row r="345" spans="1:120" x14ac:dyDescent="0.2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  <c r="CZ345" s="105"/>
      <c r="DA345" s="105"/>
      <c r="DB345" s="105"/>
      <c r="DC345" s="105"/>
      <c r="DD345" s="105"/>
      <c r="DE345" s="105"/>
      <c r="DF345" s="105"/>
      <c r="DG345" s="105"/>
      <c r="DH345" s="105"/>
      <c r="DI345" s="105"/>
      <c r="DJ345" s="105"/>
      <c r="DK345" s="105"/>
      <c r="DL345" s="105"/>
      <c r="DM345" s="105"/>
      <c r="DN345" s="105"/>
      <c r="DO345" s="105"/>
      <c r="DP345" s="105"/>
    </row>
    <row r="346" spans="1:120" x14ac:dyDescent="0.2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  <c r="CZ346" s="105"/>
      <c r="DA346" s="105"/>
      <c r="DB346" s="105"/>
      <c r="DC346" s="105"/>
      <c r="DD346" s="105"/>
      <c r="DE346" s="105"/>
      <c r="DF346" s="105"/>
      <c r="DG346" s="105"/>
      <c r="DH346" s="105"/>
      <c r="DI346" s="105"/>
      <c r="DJ346" s="105"/>
      <c r="DK346" s="105"/>
      <c r="DL346" s="105"/>
      <c r="DM346" s="105"/>
      <c r="DN346" s="105"/>
      <c r="DO346" s="105"/>
      <c r="DP346" s="105"/>
    </row>
    <row r="347" spans="1:120" x14ac:dyDescent="0.2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  <c r="DH347" s="105"/>
      <c r="DI347" s="105"/>
      <c r="DJ347" s="105"/>
      <c r="DK347" s="105"/>
      <c r="DL347" s="105"/>
      <c r="DM347" s="105"/>
      <c r="DN347" s="105"/>
      <c r="DO347" s="105"/>
      <c r="DP347" s="105"/>
    </row>
    <row r="348" spans="1:120" x14ac:dyDescent="0.2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5"/>
      <c r="DL348" s="105"/>
      <c r="DM348" s="105"/>
      <c r="DN348" s="105"/>
      <c r="DO348" s="105"/>
      <c r="DP348" s="105"/>
    </row>
    <row r="349" spans="1:120" x14ac:dyDescent="0.2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5"/>
      <c r="CX349" s="105"/>
      <c r="CY349" s="105"/>
      <c r="CZ349" s="105"/>
      <c r="DA349" s="105"/>
      <c r="DB349" s="105"/>
      <c r="DC349" s="105"/>
      <c r="DD349" s="105"/>
      <c r="DE349" s="105"/>
      <c r="DF349" s="105"/>
      <c r="DG349" s="105"/>
      <c r="DH349" s="105"/>
      <c r="DI349" s="105"/>
      <c r="DJ349" s="105"/>
      <c r="DK349" s="105"/>
      <c r="DL349" s="105"/>
      <c r="DM349" s="105"/>
      <c r="DN349" s="105"/>
      <c r="DO349" s="105"/>
      <c r="DP349" s="105"/>
    </row>
    <row r="350" spans="1:120" x14ac:dyDescent="0.2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  <c r="CW350" s="105"/>
      <c r="CX350" s="105"/>
      <c r="CY350" s="105"/>
      <c r="CZ350" s="105"/>
      <c r="DA350" s="105"/>
      <c r="DB350" s="105"/>
      <c r="DC350" s="105"/>
      <c r="DD350" s="105"/>
      <c r="DE350" s="105"/>
      <c r="DF350" s="105"/>
      <c r="DG350" s="105"/>
      <c r="DH350" s="105"/>
      <c r="DI350" s="105"/>
      <c r="DJ350" s="105"/>
      <c r="DK350" s="105"/>
      <c r="DL350" s="105"/>
      <c r="DM350" s="105"/>
      <c r="DN350" s="105"/>
      <c r="DO350" s="105"/>
      <c r="DP350" s="105"/>
    </row>
    <row r="351" spans="1:120" x14ac:dyDescent="0.2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/>
      <c r="DB351" s="105"/>
      <c r="DC351" s="105"/>
      <c r="DD351" s="105"/>
      <c r="DE351" s="105"/>
      <c r="DF351" s="105"/>
      <c r="DG351" s="105"/>
      <c r="DH351" s="105"/>
      <c r="DI351" s="105"/>
      <c r="DJ351" s="105"/>
      <c r="DK351" s="105"/>
      <c r="DL351" s="105"/>
      <c r="DM351" s="105"/>
      <c r="DN351" s="105"/>
      <c r="DO351" s="105"/>
      <c r="DP351" s="105"/>
    </row>
    <row r="352" spans="1:120" x14ac:dyDescent="0.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  <c r="CW352" s="105"/>
      <c r="CX352" s="105"/>
      <c r="CY352" s="105"/>
      <c r="CZ352" s="105"/>
      <c r="DA352" s="105"/>
      <c r="DB352" s="105"/>
      <c r="DC352" s="105"/>
      <c r="DD352" s="105"/>
      <c r="DE352" s="105"/>
      <c r="DF352" s="105"/>
      <c r="DG352" s="105"/>
      <c r="DH352" s="105"/>
      <c r="DI352" s="105"/>
      <c r="DJ352" s="105"/>
      <c r="DK352" s="105"/>
      <c r="DL352" s="105"/>
      <c r="DM352" s="105"/>
      <c r="DN352" s="105"/>
      <c r="DO352" s="105"/>
      <c r="DP352" s="105"/>
    </row>
    <row r="353" spans="1:120" x14ac:dyDescent="0.2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  <c r="CW353" s="105"/>
      <c r="CX353" s="105"/>
      <c r="CY353" s="105"/>
      <c r="CZ353" s="105"/>
      <c r="DA353" s="105"/>
      <c r="DB353" s="105"/>
      <c r="DC353" s="105"/>
      <c r="DD353" s="105"/>
      <c r="DE353" s="105"/>
      <c r="DF353" s="105"/>
      <c r="DG353" s="105"/>
      <c r="DH353" s="105"/>
      <c r="DI353" s="105"/>
      <c r="DJ353" s="105"/>
      <c r="DK353" s="105"/>
      <c r="DL353" s="105"/>
      <c r="DM353" s="105"/>
      <c r="DN353" s="105"/>
      <c r="DO353" s="105"/>
      <c r="DP353" s="105"/>
    </row>
    <row r="354" spans="1:120" x14ac:dyDescent="0.2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  <c r="CW354" s="105"/>
      <c r="CX354" s="105"/>
      <c r="CY354" s="105"/>
      <c r="CZ354" s="105"/>
      <c r="DA354" s="105"/>
      <c r="DB354" s="105"/>
      <c r="DC354" s="105"/>
      <c r="DD354" s="105"/>
      <c r="DE354" s="105"/>
      <c r="DF354" s="105"/>
      <c r="DG354" s="105"/>
      <c r="DH354" s="105"/>
      <c r="DI354" s="105"/>
      <c r="DJ354" s="105"/>
      <c r="DK354" s="105"/>
      <c r="DL354" s="105"/>
      <c r="DM354" s="105"/>
      <c r="DN354" s="105"/>
      <c r="DO354" s="105"/>
      <c r="DP354" s="105"/>
    </row>
    <row r="355" spans="1:120" x14ac:dyDescent="0.2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  <c r="CZ355" s="105"/>
      <c r="DA355" s="105"/>
      <c r="DB355" s="105"/>
      <c r="DC355" s="105"/>
      <c r="DD355" s="105"/>
      <c r="DE355" s="105"/>
      <c r="DF355" s="105"/>
      <c r="DG355" s="105"/>
      <c r="DH355" s="105"/>
      <c r="DI355" s="105"/>
      <c r="DJ355" s="105"/>
      <c r="DK355" s="105"/>
      <c r="DL355" s="105"/>
      <c r="DM355" s="105"/>
      <c r="DN355" s="105"/>
      <c r="DO355" s="105"/>
      <c r="DP355" s="105"/>
    </row>
    <row r="356" spans="1:120" x14ac:dyDescent="0.2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  <c r="CW356" s="105"/>
      <c r="CX356" s="105"/>
      <c r="CY356" s="105"/>
      <c r="CZ356" s="105"/>
      <c r="DA356" s="105"/>
      <c r="DB356" s="105"/>
      <c r="DC356" s="105"/>
      <c r="DD356" s="105"/>
      <c r="DE356" s="105"/>
      <c r="DF356" s="105"/>
      <c r="DG356" s="105"/>
      <c r="DH356" s="105"/>
      <c r="DI356" s="105"/>
      <c r="DJ356" s="105"/>
      <c r="DK356" s="105"/>
      <c r="DL356" s="105"/>
      <c r="DM356" s="105"/>
      <c r="DN356" s="105"/>
      <c r="DO356" s="105"/>
      <c r="DP356" s="105"/>
    </row>
    <row r="357" spans="1:120" x14ac:dyDescent="0.2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  <c r="CW357" s="105"/>
      <c r="CX357" s="105"/>
      <c r="CY357" s="105"/>
      <c r="CZ357" s="105"/>
      <c r="DA357" s="105"/>
      <c r="DB357" s="105"/>
      <c r="DC357" s="105"/>
      <c r="DD357" s="105"/>
      <c r="DE357" s="105"/>
      <c r="DF357" s="105"/>
      <c r="DG357" s="105"/>
      <c r="DH357" s="105"/>
      <c r="DI357" s="105"/>
      <c r="DJ357" s="105"/>
      <c r="DK357" s="105"/>
      <c r="DL357" s="105"/>
      <c r="DM357" s="105"/>
      <c r="DN357" s="105"/>
      <c r="DO357" s="105"/>
      <c r="DP357" s="105"/>
    </row>
    <row r="358" spans="1:120" x14ac:dyDescent="0.2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  <c r="CZ358" s="105"/>
      <c r="DA358" s="105"/>
      <c r="DB358" s="105"/>
      <c r="DC358" s="105"/>
      <c r="DD358" s="105"/>
      <c r="DE358" s="105"/>
      <c r="DF358" s="105"/>
      <c r="DG358" s="105"/>
      <c r="DH358" s="105"/>
      <c r="DI358" s="105"/>
      <c r="DJ358" s="105"/>
      <c r="DK358" s="105"/>
      <c r="DL358" s="105"/>
      <c r="DM358" s="105"/>
      <c r="DN358" s="105"/>
      <c r="DO358" s="105"/>
      <c r="DP358" s="105"/>
    </row>
    <row r="359" spans="1:120" x14ac:dyDescent="0.2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  <c r="CW359" s="105"/>
      <c r="CX359" s="105"/>
      <c r="CY359" s="105"/>
      <c r="CZ359" s="105"/>
      <c r="DA359" s="105"/>
      <c r="DB359" s="105"/>
      <c r="DC359" s="105"/>
      <c r="DD359" s="105"/>
      <c r="DE359" s="105"/>
      <c r="DF359" s="105"/>
      <c r="DG359" s="105"/>
      <c r="DH359" s="105"/>
      <c r="DI359" s="105"/>
      <c r="DJ359" s="105"/>
      <c r="DK359" s="105"/>
      <c r="DL359" s="105"/>
      <c r="DM359" s="105"/>
      <c r="DN359" s="105"/>
      <c r="DO359" s="105"/>
      <c r="DP359" s="105"/>
    </row>
    <row r="360" spans="1:120" x14ac:dyDescent="0.2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  <c r="CW360" s="105"/>
      <c r="CX360" s="105"/>
      <c r="CY360" s="105"/>
      <c r="CZ360" s="105"/>
      <c r="DA360" s="105"/>
      <c r="DB360" s="105"/>
      <c r="DC360" s="105"/>
      <c r="DD360" s="105"/>
      <c r="DE360" s="105"/>
      <c r="DF360" s="105"/>
      <c r="DG360" s="105"/>
      <c r="DH360" s="105"/>
      <c r="DI360" s="105"/>
      <c r="DJ360" s="105"/>
      <c r="DK360" s="105"/>
      <c r="DL360" s="105"/>
      <c r="DM360" s="105"/>
      <c r="DN360" s="105"/>
      <c r="DO360" s="105"/>
      <c r="DP360" s="105"/>
    </row>
    <row r="361" spans="1:120" x14ac:dyDescent="0.2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  <c r="CW361" s="105"/>
      <c r="CX361" s="105"/>
      <c r="CY361" s="105"/>
      <c r="CZ361" s="105"/>
      <c r="DA361" s="105"/>
      <c r="DB361" s="105"/>
      <c r="DC361" s="105"/>
      <c r="DD361" s="105"/>
      <c r="DE361" s="105"/>
      <c r="DF361" s="105"/>
      <c r="DG361" s="105"/>
      <c r="DH361" s="105"/>
      <c r="DI361" s="105"/>
      <c r="DJ361" s="105"/>
      <c r="DK361" s="105"/>
      <c r="DL361" s="105"/>
      <c r="DM361" s="105"/>
      <c r="DN361" s="105"/>
      <c r="DO361" s="105"/>
      <c r="DP361" s="105"/>
    </row>
    <row r="362" spans="1:120" x14ac:dyDescent="0.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  <c r="CW362" s="105"/>
      <c r="CX362" s="105"/>
      <c r="CY362" s="105"/>
      <c r="CZ362" s="105"/>
      <c r="DA362" s="105"/>
      <c r="DB362" s="105"/>
      <c r="DC362" s="105"/>
      <c r="DD362" s="105"/>
      <c r="DE362" s="105"/>
      <c r="DF362" s="105"/>
      <c r="DG362" s="105"/>
      <c r="DH362" s="105"/>
      <c r="DI362" s="105"/>
      <c r="DJ362" s="105"/>
      <c r="DK362" s="105"/>
      <c r="DL362" s="105"/>
      <c r="DM362" s="105"/>
      <c r="DN362" s="105"/>
      <c r="DO362" s="105"/>
      <c r="DP362" s="105"/>
    </row>
    <row r="363" spans="1:120" x14ac:dyDescent="0.2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105"/>
      <c r="DF363" s="105"/>
      <c r="DG363" s="105"/>
      <c r="DH363" s="105"/>
      <c r="DI363" s="105"/>
      <c r="DJ363" s="105"/>
      <c r="DK363" s="105"/>
      <c r="DL363" s="105"/>
      <c r="DM363" s="105"/>
      <c r="DN363" s="105"/>
      <c r="DO363" s="105"/>
      <c r="DP363" s="105"/>
    </row>
    <row r="364" spans="1:120" x14ac:dyDescent="0.2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  <c r="CZ364" s="105"/>
      <c r="DA364" s="105"/>
      <c r="DB364" s="105"/>
      <c r="DC364" s="105"/>
      <c r="DD364" s="105"/>
      <c r="DE364" s="105"/>
      <c r="DF364" s="105"/>
      <c r="DG364" s="105"/>
      <c r="DH364" s="105"/>
      <c r="DI364" s="105"/>
      <c r="DJ364" s="105"/>
      <c r="DK364" s="105"/>
      <c r="DL364" s="105"/>
      <c r="DM364" s="105"/>
      <c r="DN364" s="105"/>
      <c r="DO364" s="105"/>
      <c r="DP364" s="105"/>
    </row>
    <row r="365" spans="1:120" x14ac:dyDescent="0.2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5"/>
      <c r="DA365" s="105"/>
      <c r="DB365" s="105"/>
      <c r="DC365" s="105"/>
      <c r="DD365" s="105"/>
      <c r="DE365" s="105"/>
      <c r="DF365" s="105"/>
      <c r="DG365" s="105"/>
      <c r="DH365" s="105"/>
      <c r="DI365" s="105"/>
      <c r="DJ365" s="105"/>
      <c r="DK365" s="105"/>
      <c r="DL365" s="105"/>
      <c r="DM365" s="105"/>
      <c r="DN365" s="105"/>
      <c r="DO365" s="105"/>
      <c r="DP365" s="105"/>
    </row>
    <row r="366" spans="1:120" x14ac:dyDescent="0.2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  <c r="CZ366" s="105"/>
      <c r="DA366" s="105"/>
      <c r="DB366" s="105"/>
      <c r="DC366" s="105"/>
      <c r="DD366" s="105"/>
      <c r="DE366" s="105"/>
      <c r="DF366" s="105"/>
      <c r="DG366" s="105"/>
      <c r="DH366" s="105"/>
      <c r="DI366" s="105"/>
      <c r="DJ366" s="105"/>
      <c r="DK366" s="105"/>
      <c r="DL366" s="105"/>
      <c r="DM366" s="105"/>
      <c r="DN366" s="105"/>
      <c r="DO366" s="105"/>
      <c r="DP366" s="105"/>
    </row>
    <row r="367" spans="1:120" x14ac:dyDescent="0.2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  <c r="CZ367" s="105"/>
      <c r="DA367" s="105"/>
      <c r="DB367" s="105"/>
      <c r="DC367" s="105"/>
      <c r="DD367" s="105"/>
      <c r="DE367" s="105"/>
      <c r="DF367" s="105"/>
      <c r="DG367" s="105"/>
      <c r="DH367" s="105"/>
      <c r="DI367" s="105"/>
      <c r="DJ367" s="105"/>
      <c r="DK367" s="105"/>
      <c r="DL367" s="105"/>
      <c r="DM367" s="105"/>
      <c r="DN367" s="105"/>
      <c r="DO367" s="105"/>
      <c r="DP367" s="105"/>
    </row>
    <row r="368" spans="1:120" x14ac:dyDescent="0.2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5"/>
      <c r="CX368" s="105"/>
      <c r="CY368" s="105"/>
      <c r="CZ368" s="105"/>
      <c r="DA368" s="105"/>
      <c r="DB368" s="105"/>
      <c r="DC368" s="105"/>
      <c r="DD368" s="105"/>
      <c r="DE368" s="105"/>
      <c r="DF368" s="105"/>
      <c r="DG368" s="105"/>
      <c r="DH368" s="105"/>
      <c r="DI368" s="105"/>
      <c r="DJ368" s="105"/>
      <c r="DK368" s="105"/>
      <c r="DL368" s="105"/>
      <c r="DM368" s="105"/>
      <c r="DN368" s="105"/>
      <c r="DO368" s="105"/>
      <c r="DP368" s="105"/>
    </row>
    <row r="369" spans="1:120" x14ac:dyDescent="0.2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5"/>
      <c r="CX369" s="105"/>
      <c r="CY369" s="105"/>
      <c r="CZ369" s="105"/>
      <c r="DA369" s="105"/>
      <c r="DB369" s="105"/>
      <c r="DC369" s="105"/>
      <c r="DD369" s="105"/>
      <c r="DE369" s="105"/>
      <c r="DF369" s="105"/>
      <c r="DG369" s="105"/>
      <c r="DH369" s="105"/>
      <c r="DI369" s="105"/>
      <c r="DJ369" s="105"/>
      <c r="DK369" s="105"/>
      <c r="DL369" s="105"/>
      <c r="DM369" s="105"/>
      <c r="DN369" s="105"/>
      <c r="DO369" s="105"/>
      <c r="DP369" s="105"/>
    </row>
    <row r="370" spans="1:120" x14ac:dyDescent="0.2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5"/>
      <c r="CX370" s="105"/>
      <c r="CY370" s="105"/>
      <c r="CZ370" s="105"/>
      <c r="DA370" s="105"/>
      <c r="DB370" s="105"/>
      <c r="DC370" s="105"/>
      <c r="DD370" s="105"/>
      <c r="DE370" s="105"/>
      <c r="DF370" s="105"/>
      <c r="DG370" s="105"/>
      <c r="DH370" s="105"/>
      <c r="DI370" s="105"/>
      <c r="DJ370" s="105"/>
      <c r="DK370" s="105"/>
      <c r="DL370" s="105"/>
      <c r="DM370" s="105"/>
      <c r="DN370" s="105"/>
      <c r="DO370" s="105"/>
      <c r="DP370" s="105"/>
    </row>
    <row r="371" spans="1:120" x14ac:dyDescent="0.2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  <c r="CW371" s="105"/>
      <c r="CX371" s="105"/>
      <c r="CY371" s="105"/>
      <c r="CZ371" s="105"/>
      <c r="DA371" s="105"/>
      <c r="DB371" s="105"/>
      <c r="DC371" s="105"/>
      <c r="DD371" s="105"/>
      <c r="DE371" s="105"/>
      <c r="DF371" s="105"/>
      <c r="DG371" s="105"/>
      <c r="DH371" s="105"/>
      <c r="DI371" s="105"/>
      <c r="DJ371" s="105"/>
      <c r="DK371" s="105"/>
      <c r="DL371" s="105"/>
      <c r="DM371" s="105"/>
      <c r="DN371" s="105"/>
      <c r="DO371" s="105"/>
      <c r="DP371" s="105"/>
    </row>
    <row r="372" spans="1:120" x14ac:dyDescent="0.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5"/>
      <c r="CX372" s="105"/>
      <c r="CY372" s="105"/>
      <c r="CZ372" s="105"/>
      <c r="DA372" s="105"/>
      <c r="DB372" s="105"/>
      <c r="DC372" s="105"/>
      <c r="DD372" s="105"/>
      <c r="DE372" s="105"/>
      <c r="DF372" s="105"/>
      <c r="DG372" s="105"/>
      <c r="DH372" s="105"/>
      <c r="DI372" s="105"/>
      <c r="DJ372" s="105"/>
      <c r="DK372" s="105"/>
      <c r="DL372" s="105"/>
      <c r="DM372" s="105"/>
      <c r="DN372" s="105"/>
      <c r="DO372" s="105"/>
      <c r="DP372" s="105"/>
    </row>
    <row r="373" spans="1:120" x14ac:dyDescent="0.2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  <c r="CZ373" s="105"/>
      <c r="DA373" s="105"/>
      <c r="DB373" s="105"/>
      <c r="DC373" s="105"/>
      <c r="DD373" s="105"/>
      <c r="DE373" s="105"/>
      <c r="DF373" s="105"/>
      <c r="DG373" s="105"/>
      <c r="DH373" s="105"/>
      <c r="DI373" s="105"/>
      <c r="DJ373" s="105"/>
      <c r="DK373" s="105"/>
      <c r="DL373" s="105"/>
      <c r="DM373" s="105"/>
      <c r="DN373" s="105"/>
      <c r="DO373" s="105"/>
      <c r="DP373" s="105"/>
    </row>
    <row r="374" spans="1:120" x14ac:dyDescent="0.2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</row>
    <row r="375" spans="1:120" x14ac:dyDescent="0.2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  <c r="DC375" s="105"/>
      <c r="DD375" s="105"/>
      <c r="DE375" s="105"/>
      <c r="DF375" s="105"/>
      <c r="DG375" s="105"/>
      <c r="DH375" s="105"/>
      <c r="DI375" s="105"/>
      <c r="DJ375" s="105"/>
      <c r="DK375" s="105"/>
      <c r="DL375" s="105"/>
      <c r="DM375" s="105"/>
      <c r="DN375" s="105"/>
      <c r="DO375" s="105"/>
      <c r="DP375" s="105"/>
    </row>
    <row r="376" spans="1:120" x14ac:dyDescent="0.2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  <c r="DC376" s="105"/>
      <c r="DD376" s="105"/>
      <c r="DE376" s="105"/>
      <c r="DF376" s="105"/>
      <c r="DG376" s="105"/>
      <c r="DH376" s="105"/>
      <c r="DI376" s="105"/>
      <c r="DJ376" s="105"/>
      <c r="DK376" s="105"/>
      <c r="DL376" s="105"/>
      <c r="DM376" s="105"/>
      <c r="DN376" s="105"/>
      <c r="DO376" s="105"/>
      <c r="DP376" s="105"/>
    </row>
    <row r="377" spans="1:120" x14ac:dyDescent="0.2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</row>
    <row r="378" spans="1:120" x14ac:dyDescent="0.2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  <c r="CZ378" s="105"/>
      <c r="DA378" s="105"/>
      <c r="DB378" s="105"/>
      <c r="DC378" s="105"/>
      <c r="DD378" s="105"/>
      <c r="DE378" s="105"/>
      <c r="DF378" s="105"/>
      <c r="DG378" s="105"/>
      <c r="DH378" s="105"/>
      <c r="DI378" s="105"/>
      <c r="DJ378" s="105"/>
      <c r="DK378" s="105"/>
      <c r="DL378" s="105"/>
      <c r="DM378" s="105"/>
      <c r="DN378" s="105"/>
      <c r="DO378" s="105"/>
      <c r="DP378" s="105"/>
    </row>
    <row r="379" spans="1:120" x14ac:dyDescent="0.2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  <c r="CZ379" s="105"/>
      <c r="DA379" s="105"/>
      <c r="DB379" s="105"/>
      <c r="DC379" s="105"/>
      <c r="DD379" s="105"/>
      <c r="DE379" s="105"/>
      <c r="DF379" s="105"/>
      <c r="DG379" s="105"/>
      <c r="DH379" s="105"/>
      <c r="DI379" s="105"/>
      <c r="DJ379" s="105"/>
      <c r="DK379" s="105"/>
      <c r="DL379" s="105"/>
      <c r="DM379" s="105"/>
      <c r="DN379" s="105"/>
      <c r="DO379" s="105"/>
      <c r="DP379" s="105"/>
    </row>
    <row r="380" spans="1:120" x14ac:dyDescent="0.2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  <c r="CZ380" s="105"/>
      <c r="DA380" s="105"/>
      <c r="DB380" s="105"/>
      <c r="DC380" s="105"/>
      <c r="DD380" s="105"/>
      <c r="DE380" s="105"/>
      <c r="DF380" s="105"/>
      <c r="DG380" s="105"/>
      <c r="DH380" s="105"/>
      <c r="DI380" s="105"/>
      <c r="DJ380" s="105"/>
      <c r="DK380" s="105"/>
      <c r="DL380" s="105"/>
      <c r="DM380" s="105"/>
      <c r="DN380" s="105"/>
      <c r="DO380" s="105"/>
      <c r="DP380" s="105"/>
    </row>
    <row r="381" spans="1:120" x14ac:dyDescent="0.2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</row>
    <row r="382" spans="1:120" x14ac:dyDescent="0.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H382" s="105"/>
      <c r="DI382" s="105"/>
      <c r="DJ382" s="105"/>
      <c r="DK382" s="105"/>
      <c r="DL382" s="105"/>
      <c r="DM382" s="105"/>
      <c r="DN382" s="105"/>
      <c r="DO382" s="105"/>
      <c r="DP382" s="105"/>
    </row>
    <row r="383" spans="1:120" x14ac:dyDescent="0.2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H383" s="105"/>
      <c r="DI383" s="105"/>
      <c r="DJ383" s="105"/>
      <c r="DK383" s="105"/>
      <c r="DL383" s="105"/>
      <c r="DM383" s="105"/>
      <c r="DN383" s="105"/>
      <c r="DO383" s="105"/>
      <c r="DP383" s="105"/>
    </row>
    <row r="384" spans="1:120" x14ac:dyDescent="0.2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H384" s="105"/>
      <c r="DI384" s="105"/>
      <c r="DJ384" s="105"/>
      <c r="DK384" s="105"/>
      <c r="DL384" s="105"/>
      <c r="DM384" s="105"/>
      <c r="DN384" s="105"/>
      <c r="DO384" s="105"/>
      <c r="DP384" s="105"/>
    </row>
    <row r="385" spans="1:120" x14ac:dyDescent="0.2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H385" s="105"/>
      <c r="DI385" s="105"/>
      <c r="DJ385" s="105"/>
      <c r="DK385" s="105"/>
      <c r="DL385" s="105"/>
      <c r="DM385" s="105"/>
      <c r="DN385" s="105"/>
      <c r="DO385" s="105"/>
      <c r="DP385" s="105"/>
    </row>
    <row r="386" spans="1:120" x14ac:dyDescent="0.2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H386" s="105"/>
      <c r="DI386" s="105"/>
      <c r="DJ386" s="105"/>
      <c r="DK386" s="105"/>
      <c r="DL386" s="105"/>
      <c r="DM386" s="105"/>
      <c r="DN386" s="105"/>
      <c r="DO386" s="105"/>
      <c r="DP386" s="105"/>
    </row>
    <row r="387" spans="1:120" x14ac:dyDescent="0.2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</row>
    <row r="388" spans="1:120" x14ac:dyDescent="0.2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</row>
    <row r="389" spans="1:120" x14ac:dyDescent="0.2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</row>
    <row r="390" spans="1:120" x14ac:dyDescent="0.2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H390" s="105"/>
      <c r="DI390" s="105"/>
      <c r="DJ390" s="105"/>
      <c r="DK390" s="105"/>
      <c r="DL390" s="105"/>
      <c r="DM390" s="105"/>
      <c r="DN390" s="105"/>
      <c r="DO390" s="105"/>
      <c r="DP390" s="105"/>
    </row>
    <row r="391" spans="1:120" x14ac:dyDescent="0.2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</row>
    <row r="392" spans="1:120" x14ac:dyDescent="0.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H392" s="105"/>
      <c r="DI392" s="105"/>
      <c r="DJ392" s="105"/>
      <c r="DK392" s="105"/>
      <c r="DL392" s="105"/>
      <c r="DM392" s="105"/>
      <c r="DN392" s="105"/>
      <c r="DO392" s="105"/>
      <c r="DP392" s="105"/>
    </row>
    <row r="393" spans="1:120" x14ac:dyDescent="0.2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H393" s="105"/>
      <c r="DI393" s="105"/>
      <c r="DJ393" s="105"/>
      <c r="DK393" s="105"/>
      <c r="DL393" s="105"/>
      <c r="DM393" s="105"/>
      <c r="DN393" s="105"/>
      <c r="DO393" s="105"/>
      <c r="DP393" s="105"/>
    </row>
    <row r="394" spans="1:120" x14ac:dyDescent="0.2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</row>
    <row r="395" spans="1:120" x14ac:dyDescent="0.2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H395" s="105"/>
      <c r="DI395" s="105"/>
      <c r="DJ395" s="105"/>
      <c r="DK395" s="105"/>
      <c r="DL395" s="105"/>
      <c r="DM395" s="105"/>
      <c r="DN395" s="105"/>
      <c r="DO395" s="105"/>
      <c r="DP395" s="105"/>
    </row>
    <row r="396" spans="1:120" x14ac:dyDescent="0.2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H396" s="105"/>
      <c r="DI396" s="105"/>
      <c r="DJ396" s="105"/>
      <c r="DK396" s="105"/>
      <c r="DL396" s="105"/>
      <c r="DM396" s="105"/>
      <c r="DN396" s="105"/>
      <c r="DO396" s="105"/>
      <c r="DP396" s="105"/>
    </row>
    <row r="397" spans="1:120" x14ac:dyDescent="0.2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H397" s="105"/>
      <c r="DI397" s="105"/>
      <c r="DJ397" s="105"/>
      <c r="DK397" s="105"/>
      <c r="DL397" s="105"/>
      <c r="DM397" s="105"/>
      <c r="DN397" s="105"/>
      <c r="DO397" s="105"/>
      <c r="DP397" s="105"/>
    </row>
    <row r="398" spans="1:120" x14ac:dyDescent="0.2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H398" s="105"/>
      <c r="DI398" s="105"/>
      <c r="DJ398" s="105"/>
      <c r="DK398" s="105"/>
      <c r="DL398" s="105"/>
      <c r="DM398" s="105"/>
      <c r="DN398" s="105"/>
      <c r="DO398" s="105"/>
      <c r="DP398" s="105"/>
    </row>
    <row r="399" spans="1:120" x14ac:dyDescent="0.2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</row>
    <row r="400" spans="1:120" x14ac:dyDescent="0.2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H400" s="105"/>
      <c r="DI400" s="105"/>
      <c r="DJ400" s="105"/>
      <c r="DK400" s="105"/>
      <c r="DL400" s="105"/>
      <c r="DM400" s="105"/>
      <c r="DN400" s="105"/>
      <c r="DO400" s="105"/>
      <c r="DP400" s="105"/>
    </row>
    <row r="401" spans="1:120" x14ac:dyDescent="0.2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H401" s="105"/>
      <c r="DI401" s="105"/>
      <c r="DJ401" s="105"/>
      <c r="DK401" s="105"/>
      <c r="DL401" s="105"/>
      <c r="DM401" s="105"/>
      <c r="DN401" s="105"/>
      <c r="DO401" s="105"/>
      <c r="DP401" s="105"/>
    </row>
    <row r="402" spans="1:120" x14ac:dyDescent="0.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H402" s="105"/>
      <c r="DI402" s="105"/>
      <c r="DJ402" s="105"/>
      <c r="DK402" s="105"/>
      <c r="DL402" s="105"/>
      <c r="DM402" s="105"/>
      <c r="DN402" s="105"/>
      <c r="DO402" s="105"/>
      <c r="DP402" s="105"/>
    </row>
    <row r="403" spans="1:120" x14ac:dyDescent="0.2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</row>
    <row r="404" spans="1:120" x14ac:dyDescent="0.2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5"/>
      <c r="DJ404" s="105"/>
      <c r="DK404" s="105"/>
      <c r="DL404" s="105"/>
      <c r="DM404" s="105"/>
      <c r="DN404" s="105"/>
      <c r="DO404" s="105"/>
      <c r="DP404" s="105"/>
    </row>
    <row r="405" spans="1:120" x14ac:dyDescent="0.2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5"/>
      <c r="DJ405" s="105"/>
      <c r="DK405" s="105"/>
      <c r="DL405" s="105"/>
      <c r="DM405" s="105"/>
      <c r="DN405" s="105"/>
      <c r="DO405" s="105"/>
      <c r="DP405" s="105"/>
    </row>
    <row r="406" spans="1:120" x14ac:dyDescent="0.2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H406" s="105"/>
      <c r="DI406" s="105"/>
      <c r="DJ406" s="105"/>
      <c r="DK406" s="105"/>
      <c r="DL406" s="105"/>
      <c r="DM406" s="105"/>
      <c r="DN406" s="105"/>
      <c r="DO406" s="105"/>
      <c r="DP406" s="105"/>
    </row>
    <row r="407" spans="1:120" x14ac:dyDescent="0.2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H407" s="105"/>
      <c r="DI407" s="105"/>
      <c r="DJ407" s="105"/>
      <c r="DK407" s="105"/>
      <c r="DL407" s="105"/>
      <c r="DM407" s="105"/>
      <c r="DN407" s="105"/>
      <c r="DO407" s="105"/>
      <c r="DP407" s="105"/>
    </row>
    <row r="408" spans="1:120" x14ac:dyDescent="0.2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H408" s="105"/>
      <c r="DI408" s="105"/>
      <c r="DJ408" s="105"/>
      <c r="DK408" s="105"/>
      <c r="DL408" s="105"/>
      <c r="DM408" s="105"/>
      <c r="DN408" s="105"/>
      <c r="DO408" s="105"/>
      <c r="DP408" s="105"/>
    </row>
    <row r="409" spans="1:120" x14ac:dyDescent="0.2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</row>
    <row r="410" spans="1:120" x14ac:dyDescent="0.2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H410" s="105"/>
      <c r="DI410" s="105"/>
      <c r="DJ410" s="105"/>
      <c r="DK410" s="105"/>
      <c r="DL410" s="105"/>
      <c r="DM410" s="105"/>
      <c r="DN410" s="105"/>
      <c r="DO410" s="105"/>
      <c r="DP410" s="105"/>
    </row>
    <row r="411" spans="1:120" x14ac:dyDescent="0.2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  <c r="CW411" s="105"/>
      <c r="CX411" s="105"/>
      <c r="CY411" s="105"/>
      <c r="CZ411" s="105"/>
      <c r="DA411" s="105"/>
      <c r="DB411" s="105"/>
      <c r="DC411" s="105"/>
      <c r="DD411" s="105"/>
      <c r="DE411" s="105"/>
      <c r="DF411" s="105"/>
      <c r="DG411" s="105"/>
      <c r="DH411" s="105"/>
      <c r="DI411" s="105"/>
      <c r="DJ411" s="105"/>
      <c r="DK411" s="105"/>
      <c r="DL411" s="105"/>
      <c r="DM411" s="105"/>
      <c r="DN411" s="105"/>
      <c r="DO411" s="105"/>
      <c r="DP411" s="105"/>
    </row>
    <row r="412" spans="1:120" x14ac:dyDescent="0.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  <c r="CW412" s="105"/>
      <c r="CX412" s="105"/>
      <c r="CY412" s="105"/>
      <c r="CZ412" s="105"/>
      <c r="DA412" s="105"/>
      <c r="DB412" s="105"/>
      <c r="DC412" s="105"/>
      <c r="DD412" s="105"/>
      <c r="DE412" s="105"/>
      <c r="DF412" s="105"/>
      <c r="DG412" s="105"/>
      <c r="DH412" s="105"/>
      <c r="DI412" s="105"/>
      <c r="DJ412" s="105"/>
      <c r="DK412" s="105"/>
      <c r="DL412" s="105"/>
      <c r="DM412" s="105"/>
      <c r="DN412" s="105"/>
      <c r="DO412" s="105"/>
      <c r="DP412" s="105"/>
    </row>
    <row r="413" spans="1:120" x14ac:dyDescent="0.2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  <c r="CW413" s="105"/>
      <c r="CX413" s="105"/>
      <c r="CY413" s="105"/>
      <c r="CZ413" s="105"/>
      <c r="DA413" s="105"/>
      <c r="DB413" s="105"/>
      <c r="DC413" s="105"/>
      <c r="DD413" s="105"/>
      <c r="DE413" s="105"/>
      <c r="DF413" s="105"/>
      <c r="DG413" s="105"/>
      <c r="DH413" s="105"/>
      <c r="DI413" s="105"/>
      <c r="DJ413" s="105"/>
      <c r="DK413" s="105"/>
      <c r="DL413" s="105"/>
      <c r="DM413" s="105"/>
      <c r="DN413" s="105"/>
      <c r="DO413" s="105"/>
      <c r="DP413" s="105"/>
    </row>
    <row r="414" spans="1:120" x14ac:dyDescent="0.2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  <c r="CZ414" s="105"/>
      <c r="DA414" s="105"/>
      <c r="DB414" s="105"/>
      <c r="DC414" s="105"/>
      <c r="DD414" s="105"/>
      <c r="DE414" s="105"/>
      <c r="DF414" s="105"/>
      <c r="DG414" s="105"/>
      <c r="DH414" s="105"/>
      <c r="DI414" s="105"/>
      <c r="DJ414" s="105"/>
      <c r="DK414" s="105"/>
      <c r="DL414" s="105"/>
      <c r="DM414" s="105"/>
      <c r="DN414" s="105"/>
      <c r="DO414" s="105"/>
      <c r="DP414" s="105"/>
    </row>
    <row r="415" spans="1:120" x14ac:dyDescent="0.2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  <c r="CW415" s="105"/>
      <c r="CX415" s="105"/>
      <c r="CY415" s="105"/>
      <c r="CZ415" s="105"/>
      <c r="DA415" s="105"/>
      <c r="DB415" s="105"/>
      <c r="DC415" s="105"/>
      <c r="DD415" s="105"/>
      <c r="DE415" s="105"/>
      <c r="DF415" s="105"/>
      <c r="DG415" s="105"/>
      <c r="DH415" s="105"/>
      <c r="DI415" s="105"/>
      <c r="DJ415" s="105"/>
      <c r="DK415" s="105"/>
      <c r="DL415" s="105"/>
      <c r="DM415" s="105"/>
      <c r="DN415" s="105"/>
      <c r="DO415" s="105"/>
      <c r="DP415" s="105"/>
    </row>
    <row r="416" spans="1:120" x14ac:dyDescent="0.2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  <c r="CZ416" s="105"/>
      <c r="DA416" s="105"/>
      <c r="DB416" s="105"/>
      <c r="DC416" s="105"/>
      <c r="DD416" s="105"/>
      <c r="DE416" s="105"/>
      <c r="DF416" s="105"/>
      <c r="DG416" s="105"/>
      <c r="DH416" s="105"/>
      <c r="DI416" s="105"/>
      <c r="DJ416" s="105"/>
      <c r="DK416" s="105"/>
      <c r="DL416" s="105"/>
      <c r="DM416" s="105"/>
      <c r="DN416" s="105"/>
      <c r="DO416" s="105"/>
      <c r="DP416" s="105"/>
    </row>
    <row r="417" spans="1:120" x14ac:dyDescent="0.2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  <c r="CW417" s="105"/>
      <c r="CX417" s="105"/>
      <c r="CY417" s="105"/>
      <c r="CZ417" s="105"/>
      <c r="DA417" s="105"/>
      <c r="DB417" s="105"/>
      <c r="DC417" s="105"/>
      <c r="DD417" s="105"/>
      <c r="DE417" s="105"/>
      <c r="DF417" s="105"/>
      <c r="DG417" s="105"/>
      <c r="DH417" s="105"/>
      <c r="DI417" s="105"/>
      <c r="DJ417" s="105"/>
      <c r="DK417" s="105"/>
      <c r="DL417" s="105"/>
      <c r="DM417" s="105"/>
      <c r="DN417" s="105"/>
      <c r="DO417" s="105"/>
      <c r="DP417" s="105"/>
    </row>
    <row r="418" spans="1:120" x14ac:dyDescent="0.2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  <c r="CW418" s="105"/>
      <c r="CX418" s="105"/>
      <c r="CY418" s="105"/>
      <c r="CZ418" s="105"/>
      <c r="DA418" s="105"/>
      <c r="DB418" s="105"/>
      <c r="DC418" s="105"/>
      <c r="DD418" s="105"/>
      <c r="DE418" s="105"/>
      <c r="DF418" s="105"/>
      <c r="DG418" s="105"/>
      <c r="DH418" s="105"/>
      <c r="DI418" s="105"/>
      <c r="DJ418" s="105"/>
      <c r="DK418" s="105"/>
      <c r="DL418" s="105"/>
      <c r="DM418" s="105"/>
      <c r="DN418" s="105"/>
      <c r="DO418" s="105"/>
      <c r="DP418" s="105"/>
    </row>
    <row r="419" spans="1:120" x14ac:dyDescent="0.2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  <c r="CW419" s="105"/>
      <c r="CX419" s="105"/>
      <c r="CY419" s="105"/>
      <c r="CZ419" s="105"/>
      <c r="DA419" s="105"/>
      <c r="DB419" s="105"/>
      <c r="DC419" s="105"/>
      <c r="DD419" s="105"/>
      <c r="DE419" s="105"/>
      <c r="DF419" s="105"/>
      <c r="DG419" s="105"/>
      <c r="DH419" s="105"/>
      <c r="DI419" s="105"/>
      <c r="DJ419" s="105"/>
      <c r="DK419" s="105"/>
      <c r="DL419" s="105"/>
      <c r="DM419" s="105"/>
      <c r="DN419" s="105"/>
      <c r="DO419" s="105"/>
      <c r="DP419" s="105"/>
    </row>
    <row r="420" spans="1:120" x14ac:dyDescent="0.2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  <c r="CW420" s="105"/>
      <c r="CX420" s="105"/>
      <c r="CY420" s="105"/>
      <c r="CZ420" s="105"/>
      <c r="DA420" s="105"/>
      <c r="DB420" s="105"/>
      <c r="DC420" s="105"/>
      <c r="DD420" s="105"/>
      <c r="DE420" s="105"/>
      <c r="DF420" s="105"/>
      <c r="DG420" s="105"/>
      <c r="DH420" s="105"/>
      <c r="DI420" s="105"/>
      <c r="DJ420" s="105"/>
      <c r="DK420" s="105"/>
      <c r="DL420" s="105"/>
      <c r="DM420" s="105"/>
      <c r="DN420" s="105"/>
      <c r="DO420" s="105"/>
      <c r="DP420" s="105"/>
    </row>
    <row r="421" spans="1:120" x14ac:dyDescent="0.2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  <c r="CW421" s="105"/>
      <c r="CX421" s="105"/>
      <c r="CY421" s="105"/>
      <c r="CZ421" s="105"/>
      <c r="DA421" s="105"/>
      <c r="DB421" s="105"/>
      <c r="DC421" s="105"/>
      <c r="DD421" s="105"/>
      <c r="DE421" s="105"/>
      <c r="DF421" s="105"/>
      <c r="DG421" s="105"/>
      <c r="DH421" s="105"/>
      <c r="DI421" s="105"/>
      <c r="DJ421" s="105"/>
      <c r="DK421" s="105"/>
      <c r="DL421" s="105"/>
      <c r="DM421" s="105"/>
      <c r="DN421" s="105"/>
      <c r="DO421" s="105"/>
      <c r="DP421" s="105"/>
    </row>
    <row r="422" spans="1:120" x14ac:dyDescent="0.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  <c r="DC422" s="105"/>
      <c r="DD422" s="105"/>
      <c r="DE422" s="105"/>
      <c r="DF422" s="105"/>
      <c r="DG422" s="105"/>
      <c r="DH422" s="105"/>
      <c r="DI422" s="105"/>
      <c r="DJ422" s="105"/>
      <c r="DK422" s="105"/>
      <c r="DL422" s="105"/>
      <c r="DM422" s="105"/>
      <c r="DN422" s="105"/>
      <c r="DO422" s="105"/>
      <c r="DP422" s="105"/>
    </row>
    <row r="423" spans="1:120" x14ac:dyDescent="0.2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  <c r="CW423" s="105"/>
      <c r="CX423" s="105"/>
      <c r="CY423" s="105"/>
      <c r="CZ423" s="105"/>
      <c r="DA423" s="105"/>
      <c r="DB423" s="105"/>
      <c r="DC423" s="105"/>
      <c r="DD423" s="105"/>
      <c r="DE423" s="105"/>
      <c r="DF423" s="105"/>
      <c r="DG423" s="105"/>
      <c r="DH423" s="105"/>
      <c r="DI423" s="105"/>
      <c r="DJ423" s="105"/>
      <c r="DK423" s="105"/>
      <c r="DL423" s="105"/>
      <c r="DM423" s="105"/>
      <c r="DN423" s="105"/>
      <c r="DO423" s="105"/>
      <c r="DP423" s="105"/>
    </row>
    <row r="424" spans="1:120" x14ac:dyDescent="0.2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  <c r="DC424" s="105"/>
      <c r="DD424" s="105"/>
      <c r="DE424" s="105"/>
      <c r="DF424" s="105"/>
      <c r="DG424" s="105"/>
      <c r="DH424" s="105"/>
      <c r="DI424" s="105"/>
      <c r="DJ424" s="105"/>
      <c r="DK424" s="105"/>
      <c r="DL424" s="105"/>
      <c r="DM424" s="105"/>
      <c r="DN424" s="105"/>
      <c r="DO424" s="105"/>
      <c r="DP424" s="105"/>
    </row>
    <row r="425" spans="1:120" x14ac:dyDescent="0.2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  <c r="DC425" s="105"/>
      <c r="DD425" s="105"/>
      <c r="DE425" s="105"/>
      <c r="DF425" s="105"/>
      <c r="DG425" s="105"/>
      <c r="DH425" s="105"/>
      <c r="DI425" s="105"/>
      <c r="DJ425" s="105"/>
      <c r="DK425" s="105"/>
      <c r="DL425" s="105"/>
      <c r="DM425" s="105"/>
      <c r="DN425" s="105"/>
      <c r="DO425" s="105"/>
      <c r="DP425" s="105"/>
    </row>
    <row r="426" spans="1:120" x14ac:dyDescent="0.2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/>
      <c r="DB426" s="105"/>
      <c r="DC426" s="105"/>
      <c r="DD426" s="105"/>
      <c r="DE426" s="105"/>
      <c r="DF426" s="105"/>
      <c r="DG426" s="105"/>
      <c r="DH426" s="105"/>
      <c r="DI426" s="105"/>
      <c r="DJ426" s="105"/>
      <c r="DK426" s="105"/>
      <c r="DL426" s="105"/>
      <c r="DM426" s="105"/>
      <c r="DN426" s="105"/>
      <c r="DO426" s="105"/>
      <c r="DP426" s="105"/>
    </row>
    <row r="427" spans="1:120" x14ac:dyDescent="0.2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  <c r="CZ427" s="105"/>
      <c r="DA427" s="105"/>
      <c r="DB427" s="105"/>
      <c r="DC427" s="105"/>
      <c r="DD427" s="105"/>
      <c r="DE427" s="105"/>
      <c r="DF427" s="105"/>
      <c r="DG427" s="105"/>
      <c r="DH427" s="105"/>
      <c r="DI427" s="105"/>
      <c r="DJ427" s="105"/>
      <c r="DK427" s="105"/>
      <c r="DL427" s="105"/>
      <c r="DM427" s="105"/>
      <c r="DN427" s="105"/>
      <c r="DO427" s="105"/>
      <c r="DP427" s="105"/>
    </row>
    <row r="428" spans="1:120" x14ac:dyDescent="0.2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  <c r="CZ428" s="105"/>
      <c r="DA428" s="105"/>
      <c r="DB428" s="105"/>
      <c r="DC428" s="105"/>
      <c r="DD428" s="105"/>
      <c r="DE428" s="105"/>
      <c r="DF428" s="105"/>
      <c r="DG428" s="105"/>
      <c r="DH428" s="105"/>
      <c r="DI428" s="105"/>
      <c r="DJ428" s="105"/>
      <c r="DK428" s="105"/>
      <c r="DL428" s="105"/>
      <c r="DM428" s="105"/>
      <c r="DN428" s="105"/>
      <c r="DO428" s="105"/>
      <c r="DP428" s="105"/>
    </row>
    <row r="429" spans="1:120" x14ac:dyDescent="0.2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H429" s="105"/>
      <c r="DI429" s="105"/>
      <c r="DJ429" s="105"/>
      <c r="DK429" s="105"/>
      <c r="DL429" s="105"/>
      <c r="DM429" s="105"/>
      <c r="DN429" s="105"/>
      <c r="DO429" s="105"/>
      <c r="DP429" s="105"/>
    </row>
    <row r="430" spans="1:120" x14ac:dyDescent="0.2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  <c r="CZ430" s="105"/>
      <c r="DA430" s="105"/>
      <c r="DB430" s="105"/>
      <c r="DC430" s="105"/>
      <c r="DD430" s="105"/>
      <c r="DE430" s="105"/>
      <c r="DF430" s="105"/>
      <c r="DG430" s="105"/>
      <c r="DH430" s="105"/>
      <c r="DI430" s="105"/>
      <c r="DJ430" s="105"/>
      <c r="DK430" s="105"/>
      <c r="DL430" s="105"/>
      <c r="DM430" s="105"/>
      <c r="DN430" s="105"/>
      <c r="DO430" s="105"/>
      <c r="DP430" s="105"/>
    </row>
    <row r="431" spans="1:120" x14ac:dyDescent="0.2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H431" s="105"/>
      <c r="DI431" s="105"/>
      <c r="DJ431" s="105"/>
      <c r="DK431" s="105"/>
      <c r="DL431" s="105"/>
      <c r="DM431" s="105"/>
      <c r="DN431" s="105"/>
      <c r="DO431" s="105"/>
      <c r="DP431" s="105"/>
    </row>
    <row r="432" spans="1:120" x14ac:dyDescent="0.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  <c r="CW432" s="105"/>
      <c r="CX432" s="105"/>
      <c r="CY432" s="105"/>
      <c r="CZ432" s="105"/>
      <c r="DA432" s="105"/>
      <c r="DB432" s="105"/>
      <c r="DC432" s="105"/>
      <c r="DD432" s="105"/>
      <c r="DE432" s="105"/>
      <c r="DF432" s="105"/>
      <c r="DG432" s="105"/>
      <c r="DH432" s="105"/>
      <c r="DI432" s="105"/>
      <c r="DJ432" s="105"/>
      <c r="DK432" s="105"/>
      <c r="DL432" s="105"/>
      <c r="DM432" s="105"/>
      <c r="DN432" s="105"/>
      <c r="DO432" s="105"/>
      <c r="DP432" s="105"/>
    </row>
    <row r="433" spans="1:120" x14ac:dyDescent="0.2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  <c r="CW433" s="105"/>
      <c r="CX433" s="105"/>
      <c r="CY433" s="105"/>
      <c r="CZ433" s="105"/>
      <c r="DA433" s="105"/>
      <c r="DB433" s="105"/>
      <c r="DC433" s="105"/>
      <c r="DD433" s="105"/>
      <c r="DE433" s="105"/>
      <c r="DF433" s="105"/>
      <c r="DG433" s="105"/>
      <c r="DH433" s="105"/>
      <c r="DI433" s="105"/>
      <c r="DJ433" s="105"/>
      <c r="DK433" s="105"/>
      <c r="DL433" s="105"/>
      <c r="DM433" s="105"/>
      <c r="DN433" s="105"/>
      <c r="DO433" s="105"/>
      <c r="DP433" s="105"/>
    </row>
    <row r="434" spans="1:120" x14ac:dyDescent="0.2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  <c r="CW434" s="105"/>
      <c r="CX434" s="105"/>
      <c r="CY434" s="105"/>
      <c r="CZ434" s="105"/>
      <c r="DA434" s="105"/>
      <c r="DB434" s="105"/>
      <c r="DC434" s="105"/>
      <c r="DD434" s="105"/>
      <c r="DE434" s="105"/>
      <c r="DF434" s="105"/>
      <c r="DG434" s="105"/>
      <c r="DH434" s="105"/>
      <c r="DI434" s="105"/>
      <c r="DJ434" s="105"/>
      <c r="DK434" s="105"/>
      <c r="DL434" s="105"/>
      <c r="DM434" s="105"/>
      <c r="DN434" s="105"/>
      <c r="DO434" s="105"/>
      <c r="DP434" s="105"/>
    </row>
    <row r="435" spans="1:120" x14ac:dyDescent="0.2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  <c r="CZ435" s="105"/>
      <c r="DA435" s="105"/>
      <c r="DB435" s="105"/>
      <c r="DC435" s="105"/>
      <c r="DD435" s="105"/>
      <c r="DE435" s="105"/>
      <c r="DF435" s="105"/>
      <c r="DG435" s="105"/>
      <c r="DH435" s="105"/>
      <c r="DI435" s="105"/>
      <c r="DJ435" s="105"/>
      <c r="DK435" s="105"/>
      <c r="DL435" s="105"/>
      <c r="DM435" s="105"/>
      <c r="DN435" s="105"/>
      <c r="DO435" s="105"/>
      <c r="DP435" s="105"/>
    </row>
    <row r="436" spans="1:120" x14ac:dyDescent="0.2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  <c r="CZ436" s="105"/>
      <c r="DA436" s="105"/>
      <c r="DB436" s="105"/>
      <c r="DC436" s="105"/>
      <c r="DD436" s="105"/>
      <c r="DE436" s="105"/>
      <c r="DF436" s="105"/>
      <c r="DG436" s="105"/>
      <c r="DH436" s="105"/>
      <c r="DI436" s="105"/>
      <c r="DJ436" s="105"/>
      <c r="DK436" s="105"/>
      <c r="DL436" s="105"/>
      <c r="DM436" s="105"/>
      <c r="DN436" s="105"/>
      <c r="DO436" s="105"/>
      <c r="DP436" s="105"/>
    </row>
    <row r="437" spans="1:120" x14ac:dyDescent="0.2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  <c r="CW437" s="105"/>
      <c r="CX437" s="105"/>
      <c r="CY437" s="105"/>
      <c r="CZ437" s="105"/>
      <c r="DA437" s="105"/>
      <c r="DB437" s="105"/>
      <c r="DC437" s="105"/>
      <c r="DD437" s="105"/>
      <c r="DE437" s="105"/>
      <c r="DF437" s="105"/>
      <c r="DG437" s="105"/>
      <c r="DH437" s="105"/>
      <c r="DI437" s="105"/>
      <c r="DJ437" s="105"/>
      <c r="DK437" s="105"/>
      <c r="DL437" s="105"/>
      <c r="DM437" s="105"/>
      <c r="DN437" s="105"/>
      <c r="DO437" s="105"/>
      <c r="DP437" s="105"/>
    </row>
    <row r="438" spans="1:120" x14ac:dyDescent="0.2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  <c r="CW438" s="105"/>
      <c r="CX438" s="105"/>
      <c r="CY438" s="105"/>
      <c r="CZ438" s="105"/>
      <c r="DA438" s="105"/>
      <c r="DB438" s="105"/>
      <c r="DC438" s="105"/>
      <c r="DD438" s="105"/>
      <c r="DE438" s="105"/>
      <c r="DF438" s="105"/>
      <c r="DG438" s="105"/>
      <c r="DH438" s="105"/>
      <c r="DI438" s="105"/>
      <c r="DJ438" s="105"/>
      <c r="DK438" s="105"/>
      <c r="DL438" s="105"/>
      <c r="DM438" s="105"/>
      <c r="DN438" s="105"/>
      <c r="DO438" s="105"/>
      <c r="DP438" s="105"/>
    </row>
    <row r="439" spans="1:120" x14ac:dyDescent="0.2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  <c r="CW439" s="105"/>
      <c r="CX439" s="105"/>
      <c r="CY439" s="105"/>
      <c r="CZ439" s="105"/>
      <c r="DA439" s="105"/>
      <c r="DB439" s="105"/>
      <c r="DC439" s="105"/>
      <c r="DD439" s="105"/>
      <c r="DE439" s="105"/>
      <c r="DF439" s="105"/>
      <c r="DG439" s="105"/>
      <c r="DH439" s="105"/>
      <c r="DI439" s="105"/>
      <c r="DJ439" s="105"/>
      <c r="DK439" s="105"/>
      <c r="DL439" s="105"/>
      <c r="DM439" s="105"/>
      <c r="DN439" s="105"/>
      <c r="DO439" s="105"/>
      <c r="DP439" s="105"/>
    </row>
    <row r="440" spans="1:120" x14ac:dyDescent="0.2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H440" s="105"/>
      <c r="DI440" s="105"/>
      <c r="DJ440" s="105"/>
      <c r="DK440" s="105"/>
      <c r="DL440" s="105"/>
      <c r="DM440" s="105"/>
      <c r="DN440" s="105"/>
      <c r="DO440" s="105"/>
      <c r="DP440" s="105"/>
    </row>
    <row r="441" spans="1:120" x14ac:dyDescent="0.2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  <c r="CW441" s="105"/>
      <c r="CX441" s="105"/>
      <c r="CY441" s="105"/>
      <c r="CZ441" s="105"/>
      <c r="DA441" s="105"/>
      <c r="DB441" s="105"/>
      <c r="DC441" s="105"/>
      <c r="DD441" s="105"/>
      <c r="DE441" s="105"/>
      <c r="DF441" s="105"/>
      <c r="DG441" s="105"/>
      <c r="DH441" s="105"/>
      <c r="DI441" s="105"/>
      <c r="DJ441" s="105"/>
      <c r="DK441" s="105"/>
      <c r="DL441" s="105"/>
      <c r="DM441" s="105"/>
      <c r="DN441" s="105"/>
      <c r="DO441" s="105"/>
      <c r="DP441" s="105"/>
    </row>
    <row r="442" spans="1:120" x14ac:dyDescent="0.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  <c r="CZ442" s="105"/>
      <c r="DA442" s="105"/>
      <c r="DB442" s="105"/>
      <c r="DC442" s="105"/>
      <c r="DD442" s="105"/>
      <c r="DE442" s="105"/>
      <c r="DF442" s="105"/>
      <c r="DG442" s="105"/>
      <c r="DH442" s="105"/>
      <c r="DI442" s="105"/>
      <c r="DJ442" s="105"/>
      <c r="DK442" s="105"/>
      <c r="DL442" s="105"/>
      <c r="DM442" s="105"/>
      <c r="DN442" s="105"/>
      <c r="DO442" s="105"/>
      <c r="DP442" s="105"/>
    </row>
    <row r="443" spans="1:120" x14ac:dyDescent="0.2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  <c r="CZ443" s="105"/>
      <c r="DA443" s="105"/>
      <c r="DB443" s="105"/>
      <c r="DC443" s="105"/>
      <c r="DD443" s="105"/>
      <c r="DE443" s="105"/>
      <c r="DF443" s="105"/>
      <c r="DG443" s="105"/>
      <c r="DH443" s="105"/>
      <c r="DI443" s="105"/>
      <c r="DJ443" s="105"/>
      <c r="DK443" s="105"/>
      <c r="DL443" s="105"/>
      <c r="DM443" s="105"/>
      <c r="DN443" s="105"/>
      <c r="DO443" s="105"/>
      <c r="DP443" s="105"/>
    </row>
    <row r="444" spans="1:120" x14ac:dyDescent="0.2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  <c r="CW444" s="105"/>
      <c r="CX444" s="105"/>
      <c r="CY444" s="105"/>
      <c r="CZ444" s="105"/>
      <c r="DA444" s="105"/>
      <c r="DB444" s="105"/>
      <c r="DC444" s="105"/>
      <c r="DD444" s="105"/>
      <c r="DE444" s="105"/>
      <c r="DF444" s="105"/>
      <c r="DG444" s="105"/>
      <c r="DH444" s="105"/>
      <c r="DI444" s="105"/>
      <c r="DJ444" s="105"/>
      <c r="DK444" s="105"/>
      <c r="DL444" s="105"/>
      <c r="DM444" s="105"/>
      <c r="DN444" s="105"/>
      <c r="DO444" s="105"/>
      <c r="DP444" s="105"/>
    </row>
    <row r="445" spans="1:120" x14ac:dyDescent="0.2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  <c r="CZ445" s="105"/>
      <c r="DA445" s="105"/>
      <c r="DB445" s="105"/>
      <c r="DC445" s="105"/>
      <c r="DD445" s="105"/>
      <c r="DE445" s="105"/>
      <c r="DF445" s="105"/>
      <c r="DG445" s="105"/>
      <c r="DH445" s="105"/>
      <c r="DI445" s="105"/>
      <c r="DJ445" s="105"/>
      <c r="DK445" s="105"/>
      <c r="DL445" s="105"/>
      <c r="DM445" s="105"/>
      <c r="DN445" s="105"/>
      <c r="DO445" s="105"/>
      <c r="DP445" s="105"/>
    </row>
    <row r="446" spans="1:120" x14ac:dyDescent="0.2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  <c r="CW446" s="105"/>
      <c r="CX446" s="105"/>
      <c r="CY446" s="105"/>
      <c r="CZ446" s="105"/>
      <c r="DA446" s="105"/>
      <c r="DB446" s="105"/>
      <c r="DC446" s="105"/>
      <c r="DD446" s="105"/>
      <c r="DE446" s="105"/>
      <c r="DF446" s="105"/>
      <c r="DG446" s="105"/>
      <c r="DH446" s="105"/>
      <c r="DI446" s="105"/>
      <c r="DJ446" s="105"/>
      <c r="DK446" s="105"/>
      <c r="DL446" s="105"/>
      <c r="DM446" s="105"/>
      <c r="DN446" s="105"/>
      <c r="DO446" s="105"/>
      <c r="DP446" s="105"/>
    </row>
    <row r="447" spans="1:120" x14ac:dyDescent="0.2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  <c r="CW447" s="105"/>
      <c r="CX447" s="105"/>
      <c r="CY447" s="105"/>
      <c r="CZ447" s="105"/>
      <c r="DA447" s="105"/>
      <c r="DB447" s="105"/>
      <c r="DC447" s="105"/>
      <c r="DD447" s="105"/>
      <c r="DE447" s="105"/>
      <c r="DF447" s="105"/>
      <c r="DG447" s="105"/>
      <c r="DH447" s="105"/>
      <c r="DI447" s="105"/>
      <c r="DJ447" s="105"/>
      <c r="DK447" s="105"/>
      <c r="DL447" s="105"/>
      <c r="DM447" s="105"/>
      <c r="DN447" s="105"/>
      <c r="DO447" s="105"/>
      <c r="DP447" s="105"/>
    </row>
    <row r="448" spans="1:120" x14ac:dyDescent="0.2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  <c r="CW448" s="105"/>
      <c r="CX448" s="105"/>
      <c r="CY448" s="105"/>
      <c r="CZ448" s="105"/>
      <c r="DA448" s="105"/>
      <c r="DB448" s="105"/>
      <c r="DC448" s="105"/>
      <c r="DD448" s="105"/>
      <c r="DE448" s="105"/>
      <c r="DF448" s="105"/>
      <c r="DG448" s="105"/>
      <c r="DH448" s="105"/>
      <c r="DI448" s="105"/>
      <c r="DJ448" s="105"/>
      <c r="DK448" s="105"/>
      <c r="DL448" s="105"/>
      <c r="DM448" s="105"/>
      <c r="DN448" s="105"/>
      <c r="DO448" s="105"/>
      <c r="DP448" s="105"/>
    </row>
    <row r="449" spans="1:120" x14ac:dyDescent="0.2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  <c r="CW449" s="105"/>
      <c r="CX449" s="105"/>
      <c r="CY449" s="105"/>
      <c r="CZ449" s="105"/>
      <c r="DA449" s="105"/>
      <c r="DB449" s="105"/>
      <c r="DC449" s="105"/>
      <c r="DD449" s="105"/>
      <c r="DE449" s="105"/>
      <c r="DF449" s="105"/>
      <c r="DG449" s="105"/>
      <c r="DH449" s="105"/>
      <c r="DI449" s="105"/>
      <c r="DJ449" s="105"/>
      <c r="DK449" s="105"/>
      <c r="DL449" s="105"/>
      <c r="DM449" s="105"/>
      <c r="DN449" s="105"/>
      <c r="DO449" s="105"/>
      <c r="DP449" s="105"/>
    </row>
    <row r="450" spans="1:120" x14ac:dyDescent="0.2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  <c r="CW450" s="105"/>
      <c r="CX450" s="105"/>
      <c r="CY450" s="105"/>
      <c r="CZ450" s="105"/>
      <c r="DA450" s="105"/>
      <c r="DB450" s="105"/>
      <c r="DC450" s="105"/>
      <c r="DD450" s="105"/>
      <c r="DE450" s="105"/>
      <c r="DF450" s="105"/>
      <c r="DG450" s="105"/>
      <c r="DH450" s="105"/>
      <c r="DI450" s="105"/>
      <c r="DJ450" s="105"/>
      <c r="DK450" s="105"/>
      <c r="DL450" s="105"/>
      <c r="DM450" s="105"/>
      <c r="DN450" s="105"/>
      <c r="DO450" s="105"/>
      <c r="DP450" s="105"/>
    </row>
    <row r="451" spans="1:120" x14ac:dyDescent="0.2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  <c r="CW451" s="105"/>
      <c r="CX451" s="105"/>
      <c r="CY451" s="105"/>
      <c r="CZ451" s="105"/>
      <c r="DA451" s="105"/>
      <c r="DB451" s="105"/>
      <c r="DC451" s="105"/>
      <c r="DD451" s="105"/>
      <c r="DE451" s="105"/>
      <c r="DF451" s="105"/>
      <c r="DG451" s="105"/>
      <c r="DH451" s="105"/>
      <c r="DI451" s="105"/>
      <c r="DJ451" s="105"/>
      <c r="DK451" s="105"/>
      <c r="DL451" s="105"/>
      <c r="DM451" s="105"/>
      <c r="DN451" s="105"/>
      <c r="DO451" s="105"/>
      <c r="DP451" s="105"/>
    </row>
    <row r="452" spans="1:120" x14ac:dyDescent="0.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  <c r="CW452" s="105"/>
      <c r="CX452" s="105"/>
      <c r="CY452" s="105"/>
      <c r="CZ452" s="105"/>
      <c r="DA452" s="105"/>
      <c r="DB452" s="105"/>
      <c r="DC452" s="105"/>
      <c r="DD452" s="105"/>
      <c r="DE452" s="105"/>
      <c r="DF452" s="105"/>
      <c r="DG452" s="105"/>
      <c r="DH452" s="105"/>
      <c r="DI452" s="105"/>
      <c r="DJ452" s="105"/>
      <c r="DK452" s="105"/>
      <c r="DL452" s="105"/>
      <c r="DM452" s="105"/>
      <c r="DN452" s="105"/>
      <c r="DO452" s="105"/>
      <c r="DP452" s="105"/>
    </row>
    <row r="453" spans="1:120" x14ac:dyDescent="0.2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  <c r="CW453" s="105"/>
      <c r="CX453" s="105"/>
      <c r="CY453" s="105"/>
      <c r="CZ453" s="105"/>
      <c r="DA453" s="105"/>
      <c r="DB453" s="105"/>
      <c r="DC453" s="105"/>
      <c r="DD453" s="105"/>
      <c r="DE453" s="105"/>
      <c r="DF453" s="105"/>
      <c r="DG453" s="105"/>
      <c r="DH453" s="105"/>
      <c r="DI453" s="105"/>
      <c r="DJ453" s="105"/>
      <c r="DK453" s="105"/>
      <c r="DL453" s="105"/>
      <c r="DM453" s="105"/>
      <c r="DN453" s="105"/>
      <c r="DO453" s="105"/>
      <c r="DP453" s="105"/>
    </row>
    <row r="454" spans="1:120" x14ac:dyDescent="0.2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  <c r="CW454" s="105"/>
      <c r="CX454" s="105"/>
      <c r="CY454" s="105"/>
      <c r="CZ454" s="105"/>
      <c r="DA454" s="105"/>
      <c r="DB454" s="105"/>
      <c r="DC454" s="105"/>
      <c r="DD454" s="105"/>
      <c r="DE454" s="105"/>
      <c r="DF454" s="105"/>
      <c r="DG454" s="105"/>
      <c r="DH454" s="105"/>
      <c r="DI454" s="105"/>
      <c r="DJ454" s="105"/>
      <c r="DK454" s="105"/>
      <c r="DL454" s="105"/>
      <c r="DM454" s="105"/>
      <c r="DN454" s="105"/>
      <c r="DO454" s="105"/>
      <c r="DP454" s="105"/>
    </row>
    <row r="455" spans="1:120" x14ac:dyDescent="0.2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  <c r="CW455" s="105"/>
      <c r="CX455" s="105"/>
      <c r="CY455" s="105"/>
      <c r="CZ455" s="105"/>
      <c r="DA455" s="105"/>
      <c r="DB455" s="105"/>
      <c r="DC455" s="105"/>
      <c r="DD455" s="105"/>
      <c r="DE455" s="105"/>
      <c r="DF455" s="105"/>
      <c r="DG455" s="105"/>
      <c r="DH455" s="105"/>
      <c r="DI455" s="105"/>
      <c r="DJ455" s="105"/>
      <c r="DK455" s="105"/>
      <c r="DL455" s="105"/>
      <c r="DM455" s="105"/>
      <c r="DN455" s="105"/>
      <c r="DO455" s="105"/>
      <c r="DP455" s="105"/>
    </row>
    <row r="456" spans="1:120" x14ac:dyDescent="0.2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  <c r="CW456" s="105"/>
      <c r="CX456" s="105"/>
      <c r="CY456" s="105"/>
      <c r="CZ456" s="105"/>
      <c r="DA456" s="105"/>
      <c r="DB456" s="105"/>
      <c r="DC456" s="105"/>
      <c r="DD456" s="105"/>
      <c r="DE456" s="105"/>
      <c r="DF456" s="105"/>
      <c r="DG456" s="105"/>
      <c r="DH456" s="105"/>
      <c r="DI456" s="105"/>
      <c r="DJ456" s="105"/>
      <c r="DK456" s="105"/>
      <c r="DL456" s="105"/>
      <c r="DM456" s="105"/>
      <c r="DN456" s="105"/>
      <c r="DO456" s="105"/>
      <c r="DP456" s="105"/>
    </row>
    <row r="457" spans="1:120" x14ac:dyDescent="0.2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  <c r="CW457" s="105"/>
      <c r="CX457" s="105"/>
      <c r="CY457" s="105"/>
      <c r="CZ457" s="105"/>
      <c r="DA457" s="105"/>
      <c r="DB457" s="105"/>
      <c r="DC457" s="105"/>
      <c r="DD457" s="105"/>
      <c r="DE457" s="105"/>
      <c r="DF457" s="105"/>
      <c r="DG457" s="105"/>
      <c r="DH457" s="105"/>
      <c r="DI457" s="105"/>
      <c r="DJ457" s="105"/>
      <c r="DK457" s="105"/>
      <c r="DL457" s="105"/>
      <c r="DM457" s="105"/>
      <c r="DN457" s="105"/>
      <c r="DO457" s="105"/>
      <c r="DP457" s="105"/>
    </row>
    <row r="458" spans="1:120" x14ac:dyDescent="0.2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  <c r="CW458" s="105"/>
      <c r="CX458" s="105"/>
      <c r="CY458" s="105"/>
      <c r="CZ458" s="105"/>
      <c r="DA458" s="105"/>
      <c r="DB458" s="105"/>
      <c r="DC458" s="105"/>
      <c r="DD458" s="105"/>
      <c r="DE458" s="105"/>
      <c r="DF458" s="105"/>
      <c r="DG458" s="105"/>
      <c r="DH458" s="105"/>
      <c r="DI458" s="105"/>
      <c r="DJ458" s="105"/>
      <c r="DK458" s="105"/>
      <c r="DL458" s="105"/>
      <c r="DM458" s="105"/>
      <c r="DN458" s="105"/>
      <c r="DO458" s="105"/>
      <c r="DP458" s="105"/>
    </row>
    <row r="459" spans="1:120" x14ac:dyDescent="0.2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  <c r="CW459" s="105"/>
      <c r="CX459" s="105"/>
      <c r="CY459" s="105"/>
      <c r="CZ459" s="105"/>
      <c r="DA459" s="105"/>
      <c r="DB459" s="105"/>
      <c r="DC459" s="105"/>
      <c r="DD459" s="105"/>
      <c r="DE459" s="105"/>
      <c r="DF459" s="105"/>
      <c r="DG459" s="105"/>
      <c r="DH459" s="105"/>
      <c r="DI459" s="105"/>
      <c r="DJ459" s="105"/>
      <c r="DK459" s="105"/>
      <c r="DL459" s="105"/>
      <c r="DM459" s="105"/>
      <c r="DN459" s="105"/>
      <c r="DO459" s="105"/>
      <c r="DP459" s="105"/>
    </row>
    <row r="460" spans="1:120" x14ac:dyDescent="0.2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  <c r="CW460" s="105"/>
      <c r="CX460" s="105"/>
      <c r="CY460" s="105"/>
      <c r="CZ460" s="105"/>
      <c r="DA460" s="105"/>
      <c r="DB460" s="105"/>
      <c r="DC460" s="105"/>
      <c r="DD460" s="105"/>
      <c r="DE460" s="105"/>
      <c r="DF460" s="105"/>
      <c r="DG460" s="105"/>
      <c r="DH460" s="105"/>
      <c r="DI460" s="105"/>
      <c r="DJ460" s="105"/>
      <c r="DK460" s="105"/>
      <c r="DL460" s="105"/>
      <c r="DM460" s="105"/>
      <c r="DN460" s="105"/>
      <c r="DO460" s="105"/>
      <c r="DP460" s="105"/>
    </row>
    <row r="461" spans="1:120" x14ac:dyDescent="0.2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  <c r="CW461" s="105"/>
      <c r="CX461" s="105"/>
      <c r="CY461" s="105"/>
      <c r="CZ461" s="105"/>
      <c r="DA461" s="105"/>
      <c r="DB461" s="105"/>
      <c r="DC461" s="105"/>
      <c r="DD461" s="105"/>
      <c r="DE461" s="105"/>
      <c r="DF461" s="105"/>
      <c r="DG461" s="105"/>
      <c r="DH461" s="105"/>
      <c r="DI461" s="105"/>
      <c r="DJ461" s="105"/>
      <c r="DK461" s="105"/>
      <c r="DL461" s="105"/>
      <c r="DM461" s="105"/>
      <c r="DN461" s="105"/>
      <c r="DO461" s="105"/>
      <c r="DP461" s="105"/>
    </row>
    <row r="462" spans="1:120" x14ac:dyDescent="0.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  <c r="CW462" s="105"/>
      <c r="CX462" s="105"/>
      <c r="CY462" s="105"/>
      <c r="CZ462" s="105"/>
      <c r="DA462" s="105"/>
      <c r="DB462" s="105"/>
      <c r="DC462" s="105"/>
      <c r="DD462" s="105"/>
      <c r="DE462" s="105"/>
      <c r="DF462" s="105"/>
      <c r="DG462" s="105"/>
      <c r="DH462" s="105"/>
      <c r="DI462" s="105"/>
      <c r="DJ462" s="105"/>
      <c r="DK462" s="105"/>
      <c r="DL462" s="105"/>
      <c r="DM462" s="105"/>
      <c r="DN462" s="105"/>
      <c r="DO462" s="105"/>
      <c r="DP462" s="105"/>
    </row>
    <row r="463" spans="1:120" x14ac:dyDescent="0.2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  <c r="CW463" s="105"/>
      <c r="CX463" s="105"/>
      <c r="CY463" s="105"/>
      <c r="CZ463" s="105"/>
      <c r="DA463" s="105"/>
      <c r="DB463" s="105"/>
      <c r="DC463" s="105"/>
      <c r="DD463" s="105"/>
      <c r="DE463" s="105"/>
      <c r="DF463" s="105"/>
      <c r="DG463" s="105"/>
      <c r="DH463" s="105"/>
      <c r="DI463" s="105"/>
      <c r="DJ463" s="105"/>
      <c r="DK463" s="105"/>
      <c r="DL463" s="105"/>
      <c r="DM463" s="105"/>
      <c r="DN463" s="105"/>
      <c r="DO463" s="105"/>
      <c r="DP463" s="105"/>
    </row>
    <row r="464" spans="1:120" x14ac:dyDescent="0.2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  <c r="CW464" s="105"/>
      <c r="CX464" s="105"/>
      <c r="CY464" s="105"/>
      <c r="CZ464" s="105"/>
      <c r="DA464" s="105"/>
      <c r="DB464" s="105"/>
      <c r="DC464" s="105"/>
      <c r="DD464" s="105"/>
      <c r="DE464" s="105"/>
      <c r="DF464" s="105"/>
      <c r="DG464" s="105"/>
      <c r="DH464" s="105"/>
      <c r="DI464" s="105"/>
      <c r="DJ464" s="105"/>
      <c r="DK464" s="105"/>
      <c r="DL464" s="105"/>
      <c r="DM464" s="105"/>
      <c r="DN464" s="105"/>
      <c r="DO464" s="105"/>
      <c r="DP464" s="105"/>
    </row>
    <row r="465" spans="1:120" x14ac:dyDescent="0.2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  <c r="CW465" s="105"/>
      <c r="CX465" s="105"/>
      <c r="CY465" s="105"/>
      <c r="CZ465" s="105"/>
      <c r="DA465" s="105"/>
      <c r="DB465" s="105"/>
      <c r="DC465" s="105"/>
      <c r="DD465" s="105"/>
      <c r="DE465" s="105"/>
      <c r="DF465" s="105"/>
      <c r="DG465" s="105"/>
      <c r="DH465" s="105"/>
      <c r="DI465" s="105"/>
      <c r="DJ465" s="105"/>
      <c r="DK465" s="105"/>
      <c r="DL465" s="105"/>
      <c r="DM465" s="105"/>
      <c r="DN465" s="105"/>
      <c r="DO465" s="105"/>
      <c r="DP465" s="105"/>
    </row>
    <row r="466" spans="1:120" x14ac:dyDescent="0.2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  <c r="CZ466" s="105"/>
      <c r="DA466" s="105"/>
      <c r="DB466" s="105"/>
      <c r="DC466" s="105"/>
      <c r="DD466" s="105"/>
      <c r="DE466" s="105"/>
      <c r="DF466" s="105"/>
      <c r="DG466" s="105"/>
      <c r="DH466" s="105"/>
      <c r="DI466" s="105"/>
      <c r="DJ466" s="105"/>
      <c r="DK466" s="105"/>
      <c r="DL466" s="105"/>
      <c r="DM466" s="105"/>
      <c r="DN466" s="105"/>
      <c r="DO466" s="105"/>
      <c r="DP466" s="105"/>
    </row>
    <row r="467" spans="1:120" x14ac:dyDescent="0.2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  <c r="CW467" s="105"/>
      <c r="CX467" s="105"/>
      <c r="CY467" s="105"/>
      <c r="CZ467" s="105"/>
      <c r="DA467" s="105"/>
      <c r="DB467" s="105"/>
      <c r="DC467" s="105"/>
      <c r="DD467" s="105"/>
      <c r="DE467" s="105"/>
      <c r="DF467" s="105"/>
      <c r="DG467" s="105"/>
      <c r="DH467" s="105"/>
      <c r="DI467" s="105"/>
      <c r="DJ467" s="105"/>
      <c r="DK467" s="105"/>
      <c r="DL467" s="105"/>
      <c r="DM467" s="105"/>
      <c r="DN467" s="105"/>
      <c r="DO467" s="105"/>
      <c r="DP467" s="105"/>
    </row>
    <row r="468" spans="1:120" x14ac:dyDescent="0.2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  <c r="CW468" s="105"/>
      <c r="CX468" s="105"/>
      <c r="CY468" s="105"/>
      <c r="CZ468" s="105"/>
      <c r="DA468" s="105"/>
      <c r="DB468" s="105"/>
      <c r="DC468" s="105"/>
      <c r="DD468" s="105"/>
      <c r="DE468" s="105"/>
      <c r="DF468" s="105"/>
      <c r="DG468" s="105"/>
      <c r="DH468" s="105"/>
      <c r="DI468" s="105"/>
      <c r="DJ468" s="105"/>
      <c r="DK468" s="105"/>
      <c r="DL468" s="105"/>
      <c r="DM468" s="105"/>
      <c r="DN468" s="105"/>
      <c r="DO468" s="105"/>
      <c r="DP468" s="105"/>
    </row>
    <row r="469" spans="1:120" x14ac:dyDescent="0.2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  <c r="CW469" s="105"/>
      <c r="CX469" s="105"/>
      <c r="CY469" s="105"/>
      <c r="CZ469" s="105"/>
      <c r="DA469" s="105"/>
      <c r="DB469" s="105"/>
      <c r="DC469" s="105"/>
      <c r="DD469" s="105"/>
      <c r="DE469" s="105"/>
      <c r="DF469" s="105"/>
      <c r="DG469" s="105"/>
      <c r="DH469" s="105"/>
      <c r="DI469" s="105"/>
      <c r="DJ469" s="105"/>
      <c r="DK469" s="105"/>
      <c r="DL469" s="105"/>
      <c r="DM469" s="105"/>
      <c r="DN469" s="105"/>
      <c r="DO469" s="105"/>
      <c r="DP469" s="105"/>
    </row>
    <row r="470" spans="1:120" x14ac:dyDescent="0.2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  <c r="CW470" s="105"/>
      <c r="CX470" s="105"/>
      <c r="CY470" s="105"/>
      <c r="CZ470" s="105"/>
      <c r="DA470" s="105"/>
      <c r="DB470" s="105"/>
      <c r="DC470" s="105"/>
      <c r="DD470" s="105"/>
      <c r="DE470" s="105"/>
      <c r="DF470" s="105"/>
      <c r="DG470" s="105"/>
      <c r="DH470" s="105"/>
      <c r="DI470" s="105"/>
      <c r="DJ470" s="105"/>
      <c r="DK470" s="105"/>
      <c r="DL470" s="105"/>
      <c r="DM470" s="105"/>
      <c r="DN470" s="105"/>
      <c r="DO470" s="105"/>
      <c r="DP470" s="105"/>
    </row>
    <row r="471" spans="1:120" x14ac:dyDescent="0.2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  <c r="CW471" s="105"/>
      <c r="CX471" s="105"/>
      <c r="CY471" s="105"/>
      <c r="CZ471" s="105"/>
      <c r="DA471" s="105"/>
      <c r="DB471" s="105"/>
      <c r="DC471" s="105"/>
      <c r="DD471" s="105"/>
      <c r="DE471" s="105"/>
      <c r="DF471" s="105"/>
      <c r="DG471" s="105"/>
      <c r="DH471" s="105"/>
      <c r="DI471" s="105"/>
      <c r="DJ471" s="105"/>
      <c r="DK471" s="105"/>
      <c r="DL471" s="105"/>
      <c r="DM471" s="105"/>
      <c r="DN471" s="105"/>
      <c r="DO471" s="105"/>
      <c r="DP471" s="105"/>
    </row>
    <row r="472" spans="1:120" x14ac:dyDescent="0.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  <c r="CW472" s="105"/>
      <c r="CX472" s="105"/>
      <c r="CY472" s="105"/>
      <c r="CZ472" s="105"/>
      <c r="DA472" s="105"/>
      <c r="DB472" s="105"/>
      <c r="DC472" s="105"/>
      <c r="DD472" s="105"/>
      <c r="DE472" s="105"/>
      <c r="DF472" s="105"/>
      <c r="DG472" s="105"/>
      <c r="DH472" s="105"/>
      <c r="DI472" s="105"/>
      <c r="DJ472" s="105"/>
      <c r="DK472" s="105"/>
      <c r="DL472" s="105"/>
      <c r="DM472" s="105"/>
      <c r="DN472" s="105"/>
      <c r="DO472" s="105"/>
      <c r="DP472" s="105"/>
    </row>
    <row r="473" spans="1:120" x14ac:dyDescent="0.2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  <c r="CW473" s="105"/>
      <c r="CX473" s="105"/>
      <c r="CY473" s="105"/>
      <c r="CZ473" s="105"/>
      <c r="DA473" s="105"/>
      <c r="DB473" s="105"/>
      <c r="DC473" s="105"/>
      <c r="DD473" s="105"/>
      <c r="DE473" s="105"/>
      <c r="DF473" s="105"/>
      <c r="DG473" s="105"/>
      <c r="DH473" s="105"/>
      <c r="DI473" s="105"/>
      <c r="DJ473" s="105"/>
      <c r="DK473" s="105"/>
      <c r="DL473" s="105"/>
      <c r="DM473" s="105"/>
      <c r="DN473" s="105"/>
      <c r="DO473" s="105"/>
      <c r="DP473" s="105"/>
    </row>
    <row r="474" spans="1:120" x14ac:dyDescent="0.2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  <c r="CW474" s="105"/>
      <c r="CX474" s="105"/>
      <c r="CY474" s="105"/>
      <c r="CZ474" s="105"/>
      <c r="DA474" s="105"/>
      <c r="DB474" s="105"/>
      <c r="DC474" s="105"/>
      <c r="DD474" s="105"/>
      <c r="DE474" s="105"/>
      <c r="DF474" s="105"/>
      <c r="DG474" s="105"/>
      <c r="DH474" s="105"/>
      <c r="DI474" s="105"/>
      <c r="DJ474" s="105"/>
      <c r="DK474" s="105"/>
      <c r="DL474" s="105"/>
      <c r="DM474" s="105"/>
      <c r="DN474" s="105"/>
      <c r="DO474" s="105"/>
      <c r="DP474" s="105"/>
    </row>
    <row r="475" spans="1:120" x14ac:dyDescent="0.2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  <c r="CW475" s="105"/>
      <c r="CX475" s="105"/>
      <c r="CY475" s="105"/>
      <c r="CZ475" s="105"/>
      <c r="DA475" s="105"/>
      <c r="DB475" s="105"/>
      <c r="DC475" s="105"/>
      <c r="DD475" s="105"/>
      <c r="DE475" s="105"/>
      <c r="DF475" s="105"/>
      <c r="DG475" s="105"/>
      <c r="DH475" s="105"/>
      <c r="DI475" s="105"/>
      <c r="DJ475" s="105"/>
      <c r="DK475" s="105"/>
      <c r="DL475" s="105"/>
      <c r="DM475" s="105"/>
      <c r="DN475" s="105"/>
      <c r="DO475" s="105"/>
      <c r="DP475" s="105"/>
    </row>
    <row r="476" spans="1:120" x14ac:dyDescent="0.2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  <c r="CW476" s="105"/>
      <c r="CX476" s="105"/>
      <c r="CY476" s="105"/>
      <c r="CZ476" s="105"/>
      <c r="DA476" s="105"/>
      <c r="DB476" s="105"/>
      <c r="DC476" s="105"/>
      <c r="DD476" s="105"/>
      <c r="DE476" s="105"/>
      <c r="DF476" s="105"/>
      <c r="DG476" s="105"/>
      <c r="DH476" s="105"/>
      <c r="DI476" s="105"/>
      <c r="DJ476" s="105"/>
      <c r="DK476" s="105"/>
      <c r="DL476" s="105"/>
      <c r="DM476" s="105"/>
      <c r="DN476" s="105"/>
      <c r="DO476" s="105"/>
      <c r="DP476" s="105"/>
    </row>
    <row r="477" spans="1:120" x14ac:dyDescent="0.2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  <c r="CW477" s="105"/>
      <c r="CX477" s="105"/>
      <c r="CY477" s="105"/>
      <c r="CZ477" s="105"/>
      <c r="DA477" s="105"/>
      <c r="DB477" s="105"/>
      <c r="DC477" s="105"/>
      <c r="DD477" s="105"/>
      <c r="DE477" s="105"/>
      <c r="DF477" s="105"/>
      <c r="DG477" s="105"/>
      <c r="DH477" s="105"/>
      <c r="DI477" s="105"/>
      <c r="DJ477" s="105"/>
      <c r="DK477" s="105"/>
      <c r="DL477" s="105"/>
      <c r="DM477" s="105"/>
      <c r="DN477" s="105"/>
      <c r="DO477" s="105"/>
      <c r="DP477" s="105"/>
    </row>
    <row r="478" spans="1:120" x14ac:dyDescent="0.2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  <c r="CW478" s="105"/>
      <c r="CX478" s="105"/>
      <c r="CY478" s="105"/>
      <c r="CZ478" s="105"/>
      <c r="DA478" s="105"/>
      <c r="DB478" s="105"/>
      <c r="DC478" s="105"/>
      <c r="DD478" s="105"/>
      <c r="DE478" s="105"/>
      <c r="DF478" s="105"/>
      <c r="DG478" s="105"/>
      <c r="DH478" s="105"/>
      <c r="DI478" s="105"/>
      <c r="DJ478" s="105"/>
      <c r="DK478" s="105"/>
      <c r="DL478" s="105"/>
      <c r="DM478" s="105"/>
      <c r="DN478" s="105"/>
      <c r="DO478" s="105"/>
      <c r="DP478" s="105"/>
    </row>
    <row r="479" spans="1:120" x14ac:dyDescent="0.2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  <c r="CW479" s="105"/>
      <c r="CX479" s="105"/>
      <c r="CY479" s="105"/>
      <c r="CZ479" s="105"/>
      <c r="DA479" s="105"/>
      <c r="DB479" s="105"/>
      <c r="DC479" s="105"/>
      <c r="DD479" s="105"/>
      <c r="DE479" s="105"/>
      <c r="DF479" s="105"/>
      <c r="DG479" s="105"/>
      <c r="DH479" s="105"/>
      <c r="DI479" s="105"/>
      <c r="DJ479" s="105"/>
      <c r="DK479" s="105"/>
      <c r="DL479" s="105"/>
      <c r="DM479" s="105"/>
      <c r="DN479" s="105"/>
      <c r="DO479" s="105"/>
      <c r="DP479" s="105"/>
    </row>
    <row r="480" spans="1:120" x14ac:dyDescent="0.2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</row>
    <row r="481" spans="1:120" x14ac:dyDescent="0.2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  <c r="CW481" s="105"/>
      <c r="CX481" s="105"/>
      <c r="CY481" s="105"/>
      <c r="CZ481" s="105"/>
      <c r="DA481" s="105"/>
      <c r="DB481" s="105"/>
      <c r="DC481" s="105"/>
      <c r="DD481" s="105"/>
      <c r="DE481" s="105"/>
      <c r="DF481" s="105"/>
      <c r="DG481" s="105"/>
      <c r="DH481" s="105"/>
      <c r="DI481" s="105"/>
      <c r="DJ481" s="105"/>
      <c r="DK481" s="105"/>
      <c r="DL481" s="105"/>
      <c r="DM481" s="105"/>
      <c r="DN481" s="105"/>
      <c r="DO481" s="105"/>
      <c r="DP481" s="105"/>
    </row>
    <row r="482" spans="1:120" x14ac:dyDescent="0.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  <c r="CZ482" s="105"/>
      <c r="DA482" s="105"/>
      <c r="DB482" s="105"/>
      <c r="DC482" s="105"/>
      <c r="DD482" s="105"/>
      <c r="DE482" s="105"/>
      <c r="DF482" s="105"/>
      <c r="DG482" s="105"/>
      <c r="DH482" s="105"/>
      <c r="DI482" s="105"/>
      <c r="DJ482" s="105"/>
      <c r="DK482" s="105"/>
      <c r="DL482" s="105"/>
      <c r="DM482" s="105"/>
      <c r="DN482" s="105"/>
      <c r="DO482" s="105"/>
      <c r="DP482" s="105"/>
    </row>
    <row r="483" spans="1:120" x14ac:dyDescent="0.2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  <c r="CZ483" s="105"/>
      <c r="DA483" s="105"/>
      <c r="DB483" s="105"/>
      <c r="DC483" s="105"/>
      <c r="DD483" s="105"/>
      <c r="DE483" s="105"/>
      <c r="DF483" s="105"/>
      <c r="DG483" s="105"/>
      <c r="DH483" s="105"/>
      <c r="DI483" s="105"/>
      <c r="DJ483" s="105"/>
      <c r="DK483" s="105"/>
      <c r="DL483" s="105"/>
      <c r="DM483" s="105"/>
      <c r="DN483" s="105"/>
      <c r="DO483" s="105"/>
      <c r="DP483" s="105"/>
    </row>
    <row r="484" spans="1:120" x14ac:dyDescent="0.2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  <c r="CW484" s="105"/>
      <c r="CX484" s="105"/>
      <c r="CY484" s="105"/>
      <c r="CZ484" s="105"/>
      <c r="DA484" s="105"/>
      <c r="DB484" s="105"/>
      <c r="DC484" s="105"/>
      <c r="DD484" s="105"/>
      <c r="DE484" s="105"/>
      <c r="DF484" s="105"/>
      <c r="DG484" s="105"/>
      <c r="DH484" s="105"/>
      <c r="DI484" s="105"/>
      <c r="DJ484" s="105"/>
      <c r="DK484" s="105"/>
      <c r="DL484" s="105"/>
      <c r="DM484" s="105"/>
      <c r="DN484" s="105"/>
      <c r="DO484" s="105"/>
      <c r="DP484" s="105"/>
    </row>
    <row r="485" spans="1:120" x14ac:dyDescent="0.2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H485" s="105"/>
      <c r="DI485" s="105"/>
      <c r="DJ485" s="105"/>
      <c r="DK485" s="105"/>
      <c r="DL485" s="105"/>
      <c r="DM485" s="105"/>
      <c r="DN485" s="105"/>
      <c r="DO485" s="105"/>
      <c r="DP485" s="105"/>
    </row>
    <row r="486" spans="1:120" x14ac:dyDescent="0.2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5"/>
      <c r="DK486" s="105"/>
      <c r="DL486" s="105"/>
      <c r="DM486" s="105"/>
      <c r="DN486" s="105"/>
      <c r="DO486" s="105"/>
      <c r="DP486" s="105"/>
    </row>
    <row r="487" spans="1:120" x14ac:dyDescent="0.2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  <c r="CW487" s="105"/>
      <c r="CX487" s="105"/>
      <c r="CY487" s="105"/>
      <c r="CZ487" s="105"/>
      <c r="DA487" s="105"/>
      <c r="DB487" s="105"/>
      <c r="DC487" s="105"/>
      <c r="DD487" s="105"/>
      <c r="DE487" s="105"/>
      <c r="DF487" s="105"/>
      <c r="DG487" s="105"/>
      <c r="DH487" s="105"/>
      <c r="DI487" s="105"/>
      <c r="DJ487" s="105"/>
      <c r="DK487" s="105"/>
      <c r="DL487" s="105"/>
      <c r="DM487" s="105"/>
      <c r="DN487" s="105"/>
      <c r="DO487" s="105"/>
      <c r="DP487" s="105"/>
    </row>
    <row r="488" spans="1:120" x14ac:dyDescent="0.2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  <c r="CW488" s="105"/>
      <c r="CX488" s="105"/>
      <c r="CY488" s="105"/>
      <c r="CZ488" s="105"/>
      <c r="DA488" s="105"/>
      <c r="DB488" s="105"/>
      <c r="DC488" s="105"/>
      <c r="DD488" s="105"/>
      <c r="DE488" s="105"/>
      <c r="DF488" s="105"/>
      <c r="DG488" s="105"/>
      <c r="DH488" s="105"/>
      <c r="DI488" s="105"/>
      <c r="DJ488" s="105"/>
      <c r="DK488" s="105"/>
      <c r="DL488" s="105"/>
      <c r="DM488" s="105"/>
      <c r="DN488" s="105"/>
      <c r="DO488" s="105"/>
      <c r="DP488" s="105"/>
    </row>
    <row r="489" spans="1:120" x14ac:dyDescent="0.2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  <c r="CW489" s="105"/>
      <c r="CX489" s="105"/>
      <c r="CY489" s="105"/>
      <c r="CZ489" s="105"/>
      <c r="DA489" s="105"/>
      <c r="DB489" s="105"/>
      <c r="DC489" s="105"/>
      <c r="DD489" s="105"/>
      <c r="DE489" s="105"/>
      <c r="DF489" s="105"/>
      <c r="DG489" s="105"/>
      <c r="DH489" s="105"/>
      <c r="DI489" s="105"/>
      <c r="DJ489" s="105"/>
      <c r="DK489" s="105"/>
      <c r="DL489" s="105"/>
      <c r="DM489" s="105"/>
      <c r="DN489" s="105"/>
      <c r="DO489" s="105"/>
      <c r="DP489" s="105"/>
    </row>
    <row r="490" spans="1:120" x14ac:dyDescent="0.2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  <c r="CW490" s="105"/>
      <c r="CX490" s="105"/>
      <c r="CY490" s="105"/>
      <c r="CZ490" s="105"/>
      <c r="DA490" s="105"/>
      <c r="DB490" s="105"/>
      <c r="DC490" s="105"/>
      <c r="DD490" s="105"/>
      <c r="DE490" s="105"/>
      <c r="DF490" s="105"/>
      <c r="DG490" s="105"/>
      <c r="DH490" s="105"/>
      <c r="DI490" s="105"/>
      <c r="DJ490" s="105"/>
      <c r="DK490" s="105"/>
      <c r="DL490" s="105"/>
      <c r="DM490" s="105"/>
      <c r="DN490" s="105"/>
      <c r="DO490" s="105"/>
      <c r="DP490" s="105"/>
    </row>
    <row r="491" spans="1:120" x14ac:dyDescent="0.2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  <c r="CW491" s="105"/>
      <c r="CX491" s="105"/>
      <c r="CY491" s="105"/>
      <c r="CZ491" s="105"/>
      <c r="DA491" s="105"/>
      <c r="DB491" s="105"/>
      <c r="DC491" s="105"/>
      <c r="DD491" s="105"/>
      <c r="DE491" s="105"/>
      <c r="DF491" s="105"/>
      <c r="DG491" s="105"/>
      <c r="DH491" s="105"/>
      <c r="DI491" s="105"/>
      <c r="DJ491" s="105"/>
      <c r="DK491" s="105"/>
      <c r="DL491" s="105"/>
      <c r="DM491" s="105"/>
      <c r="DN491" s="105"/>
      <c r="DO491" s="105"/>
      <c r="DP491" s="105"/>
    </row>
    <row r="492" spans="1:120" x14ac:dyDescent="0.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  <c r="CZ492" s="105"/>
      <c r="DA492" s="105"/>
      <c r="DB492" s="105"/>
      <c r="DC492" s="105"/>
      <c r="DD492" s="105"/>
      <c r="DE492" s="105"/>
      <c r="DF492" s="105"/>
      <c r="DG492" s="105"/>
      <c r="DH492" s="105"/>
      <c r="DI492" s="105"/>
      <c r="DJ492" s="105"/>
      <c r="DK492" s="105"/>
      <c r="DL492" s="105"/>
      <c r="DM492" s="105"/>
      <c r="DN492" s="105"/>
      <c r="DO492" s="105"/>
      <c r="DP492" s="105"/>
    </row>
    <row r="493" spans="1:120" x14ac:dyDescent="0.2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  <c r="CW493" s="105"/>
      <c r="CX493" s="105"/>
      <c r="CY493" s="105"/>
      <c r="CZ493" s="105"/>
      <c r="DA493" s="105"/>
      <c r="DB493" s="105"/>
      <c r="DC493" s="105"/>
      <c r="DD493" s="105"/>
      <c r="DE493" s="105"/>
      <c r="DF493" s="105"/>
      <c r="DG493" s="105"/>
      <c r="DH493" s="105"/>
      <c r="DI493" s="105"/>
      <c r="DJ493" s="105"/>
      <c r="DK493" s="105"/>
      <c r="DL493" s="105"/>
      <c r="DM493" s="105"/>
      <c r="DN493" s="105"/>
      <c r="DO493" s="105"/>
      <c r="DP493" s="105"/>
    </row>
    <row r="494" spans="1:120" x14ac:dyDescent="0.2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  <c r="CW494" s="105"/>
      <c r="CX494" s="105"/>
      <c r="CY494" s="105"/>
      <c r="CZ494" s="105"/>
      <c r="DA494" s="105"/>
      <c r="DB494" s="105"/>
      <c r="DC494" s="105"/>
      <c r="DD494" s="105"/>
      <c r="DE494" s="105"/>
      <c r="DF494" s="105"/>
      <c r="DG494" s="105"/>
      <c r="DH494" s="105"/>
      <c r="DI494" s="105"/>
      <c r="DJ494" s="105"/>
      <c r="DK494" s="105"/>
      <c r="DL494" s="105"/>
      <c r="DM494" s="105"/>
      <c r="DN494" s="105"/>
      <c r="DO494" s="105"/>
      <c r="DP494" s="105"/>
    </row>
    <row r="495" spans="1:120" x14ac:dyDescent="0.2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5"/>
      <c r="DA495" s="105"/>
      <c r="DB495" s="105"/>
      <c r="DC495" s="105"/>
      <c r="DD495" s="105"/>
      <c r="DE495" s="105"/>
      <c r="DF495" s="105"/>
      <c r="DG495" s="105"/>
      <c r="DH495" s="105"/>
      <c r="DI495" s="105"/>
      <c r="DJ495" s="105"/>
      <c r="DK495" s="105"/>
      <c r="DL495" s="105"/>
      <c r="DM495" s="105"/>
      <c r="DN495" s="105"/>
      <c r="DO495" s="105"/>
      <c r="DP495" s="105"/>
    </row>
    <row r="496" spans="1:120" x14ac:dyDescent="0.2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  <c r="CW496" s="105"/>
      <c r="CX496" s="105"/>
      <c r="CY496" s="105"/>
      <c r="CZ496" s="105"/>
      <c r="DA496" s="105"/>
      <c r="DB496" s="105"/>
      <c r="DC496" s="105"/>
      <c r="DD496" s="105"/>
      <c r="DE496" s="105"/>
      <c r="DF496" s="105"/>
      <c r="DG496" s="105"/>
      <c r="DH496" s="105"/>
      <c r="DI496" s="105"/>
      <c r="DJ496" s="105"/>
      <c r="DK496" s="105"/>
      <c r="DL496" s="105"/>
      <c r="DM496" s="105"/>
      <c r="DN496" s="105"/>
      <c r="DO496" s="105"/>
      <c r="DP496" s="105"/>
    </row>
    <row r="497" spans="1:120" x14ac:dyDescent="0.2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  <c r="CW497" s="105"/>
      <c r="CX497" s="105"/>
      <c r="CY497" s="105"/>
      <c r="CZ497" s="105"/>
      <c r="DA497" s="105"/>
      <c r="DB497" s="105"/>
      <c r="DC497" s="105"/>
      <c r="DD497" s="105"/>
      <c r="DE497" s="105"/>
      <c r="DF497" s="105"/>
      <c r="DG497" s="105"/>
      <c r="DH497" s="105"/>
      <c r="DI497" s="105"/>
      <c r="DJ497" s="105"/>
      <c r="DK497" s="105"/>
      <c r="DL497" s="105"/>
      <c r="DM497" s="105"/>
      <c r="DN497" s="105"/>
      <c r="DO497" s="105"/>
      <c r="DP497" s="105"/>
    </row>
    <row r="498" spans="1:120" x14ac:dyDescent="0.2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H498" s="105"/>
      <c r="DI498" s="105"/>
      <c r="DJ498" s="105"/>
      <c r="DK498" s="105"/>
      <c r="DL498" s="105"/>
      <c r="DM498" s="105"/>
      <c r="DN498" s="105"/>
      <c r="DO498" s="105"/>
      <c r="DP498" s="105"/>
    </row>
    <row r="499" spans="1:120" x14ac:dyDescent="0.2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  <c r="CW499" s="105"/>
      <c r="CX499" s="105"/>
      <c r="CY499" s="105"/>
      <c r="CZ499" s="105"/>
      <c r="DA499" s="105"/>
      <c r="DB499" s="105"/>
      <c r="DC499" s="105"/>
      <c r="DD499" s="105"/>
      <c r="DE499" s="105"/>
      <c r="DF499" s="105"/>
      <c r="DG499" s="105"/>
      <c r="DH499" s="105"/>
      <c r="DI499" s="105"/>
      <c r="DJ499" s="105"/>
      <c r="DK499" s="105"/>
      <c r="DL499" s="105"/>
      <c r="DM499" s="105"/>
      <c r="DN499" s="105"/>
      <c r="DO499" s="105"/>
      <c r="DP499" s="105"/>
    </row>
    <row r="500" spans="1:120" x14ac:dyDescent="0.2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  <c r="CZ500" s="105"/>
      <c r="DA500" s="105"/>
      <c r="DB500" s="105"/>
      <c r="DC500" s="105"/>
      <c r="DD500" s="105"/>
      <c r="DE500" s="105"/>
      <c r="DF500" s="105"/>
      <c r="DG500" s="105"/>
      <c r="DH500" s="105"/>
      <c r="DI500" s="105"/>
      <c r="DJ500" s="105"/>
      <c r="DK500" s="105"/>
      <c r="DL500" s="105"/>
      <c r="DM500" s="105"/>
      <c r="DN500" s="105"/>
      <c r="DO500" s="105"/>
      <c r="DP500" s="105"/>
    </row>
    <row r="501" spans="1:120" x14ac:dyDescent="0.2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  <c r="CJ501" s="105"/>
      <c r="CK501" s="105"/>
      <c r="CL501" s="105"/>
      <c r="CM501" s="105"/>
      <c r="CN501" s="105"/>
      <c r="CO501" s="105"/>
      <c r="CP501" s="105"/>
      <c r="CQ501" s="105"/>
      <c r="CR501" s="105"/>
      <c r="CS501" s="105"/>
      <c r="CT501" s="105"/>
      <c r="CU501" s="105"/>
      <c r="CV501" s="105"/>
      <c r="CW501" s="105"/>
      <c r="CX501" s="105"/>
      <c r="CY501" s="105"/>
      <c r="CZ501" s="105"/>
      <c r="DA501" s="105"/>
      <c r="DB501" s="105"/>
      <c r="DC501" s="105"/>
      <c r="DD501" s="105"/>
      <c r="DE501" s="105"/>
      <c r="DF501" s="105"/>
      <c r="DG501" s="105"/>
      <c r="DH501" s="105"/>
      <c r="DI501" s="105"/>
      <c r="DJ501" s="105"/>
      <c r="DK501" s="105"/>
      <c r="DL501" s="105"/>
      <c r="DM501" s="105"/>
      <c r="DN501" s="105"/>
      <c r="DO501" s="105"/>
      <c r="DP501" s="105"/>
    </row>
    <row r="502" spans="1:120" x14ac:dyDescent="0.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  <c r="CJ502" s="105"/>
      <c r="CK502" s="105"/>
      <c r="CL502" s="105"/>
      <c r="CM502" s="105"/>
      <c r="CN502" s="105"/>
      <c r="CO502" s="105"/>
      <c r="CP502" s="105"/>
      <c r="CQ502" s="105"/>
      <c r="CR502" s="105"/>
      <c r="CS502" s="105"/>
      <c r="CT502" s="105"/>
      <c r="CU502" s="105"/>
      <c r="CV502" s="105"/>
      <c r="CW502" s="105"/>
      <c r="CX502" s="105"/>
      <c r="CY502" s="105"/>
      <c r="CZ502" s="105"/>
      <c r="DA502" s="105"/>
      <c r="DB502" s="105"/>
      <c r="DC502" s="105"/>
      <c r="DD502" s="105"/>
      <c r="DE502" s="105"/>
      <c r="DF502" s="105"/>
      <c r="DG502" s="105"/>
      <c r="DH502" s="105"/>
      <c r="DI502" s="105"/>
      <c r="DJ502" s="105"/>
      <c r="DK502" s="105"/>
      <c r="DL502" s="105"/>
      <c r="DM502" s="105"/>
      <c r="DN502" s="105"/>
      <c r="DO502" s="105"/>
      <c r="DP502" s="105"/>
    </row>
    <row r="503" spans="1:120" x14ac:dyDescent="0.2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  <c r="CJ503" s="105"/>
      <c r="CK503" s="105"/>
      <c r="CL503" s="105"/>
      <c r="CM503" s="105"/>
      <c r="CN503" s="105"/>
      <c r="CO503" s="105"/>
      <c r="CP503" s="105"/>
      <c r="CQ503" s="105"/>
      <c r="CR503" s="105"/>
      <c r="CS503" s="105"/>
      <c r="CT503" s="105"/>
      <c r="CU503" s="105"/>
      <c r="CV503" s="105"/>
      <c r="CW503" s="105"/>
      <c r="CX503" s="105"/>
      <c r="CY503" s="105"/>
      <c r="CZ503" s="105"/>
      <c r="DA503" s="105"/>
      <c r="DB503" s="105"/>
      <c r="DC503" s="105"/>
      <c r="DD503" s="105"/>
      <c r="DE503" s="105"/>
      <c r="DF503" s="105"/>
      <c r="DG503" s="105"/>
      <c r="DH503" s="105"/>
      <c r="DI503" s="105"/>
      <c r="DJ503" s="105"/>
      <c r="DK503" s="105"/>
      <c r="DL503" s="105"/>
      <c r="DM503" s="105"/>
      <c r="DN503" s="105"/>
      <c r="DO503" s="105"/>
      <c r="DP503" s="105"/>
    </row>
    <row r="504" spans="1:120" x14ac:dyDescent="0.2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  <c r="CJ504" s="105"/>
      <c r="CK504" s="105"/>
      <c r="CL504" s="105"/>
      <c r="CM504" s="105"/>
      <c r="CN504" s="105"/>
      <c r="CO504" s="105"/>
      <c r="CP504" s="105"/>
      <c r="CQ504" s="105"/>
      <c r="CR504" s="105"/>
      <c r="CS504" s="105"/>
      <c r="CT504" s="105"/>
      <c r="CU504" s="105"/>
      <c r="CV504" s="105"/>
      <c r="CW504" s="105"/>
      <c r="CX504" s="105"/>
      <c r="CY504" s="105"/>
      <c r="CZ504" s="105"/>
      <c r="DA504" s="105"/>
      <c r="DB504" s="105"/>
      <c r="DC504" s="105"/>
      <c r="DD504" s="105"/>
      <c r="DE504" s="105"/>
      <c r="DF504" s="105"/>
      <c r="DG504" s="105"/>
      <c r="DH504" s="105"/>
      <c r="DI504" s="105"/>
      <c r="DJ504" s="105"/>
      <c r="DK504" s="105"/>
      <c r="DL504" s="105"/>
      <c r="DM504" s="105"/>
      <c r="DN504" s="105"/>
      <c r="DO504" s="105"/>
      <c r="DP504" s="105"/>
    </row>
    <row r="505" spans="1:120" x14ac:dyDescent="0.2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  <c r="CJ505" s="105"/>
      <c r="CK505" s="105"/>
      <c r="CL505" s="105"/>
      <c r="CM505" s="105"/>
      <c r="CN505" s="105"/>
      <c r="CO505" s="105"/>
      <c r="CP505" s="105"/>
      <c r="CQ505" s="105"/>
      <c r="CR505" s="105"/>
      <c r="CS505" s="105"/>
      <c r="CT505" s="105"/>
      <c r="CU505" s="105"/>
      <c r="CV505" s="105"/>
      <c r="CW505" s="105"/>
      <c r="CX505" s="105"/>
      <c r="CY505" s="105"/>
      <c r="CZ505" s="105"/>
      <c r="DA505" s="105"/>
      <c r="DB505" s="105"/>
      <c r="DC505" s="105"/>
      <c r="DD505" s="105"/>
      <c r="DE505" s="105"/>
      <c r="DF505" s="105"/>
      <c r="DG505" s="105"/>
      <c r="DH505" s="105"/>
      <c r="DI505" s="105"/>
      <c r="DJ505" s="105"/>
      <c r="DK505" s="105"/>
      <c r="DL505" s="105"/>
      <c r="DM505" s="105"/>
      <c r="DN505" s="105"/>
      <c r="DO505" s="105"/>
      <c r="DP505" s="105"/>
    </row>
    <row r="506" spans="1:120" x14ac:dyDescent="0.2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  <c r="CJ506" s="105"/>
      <c r="CK506" s="105"/>
      <c r="CL506" s="105"/>
      <c r="CM506" s="105"/>
      <c r="CN506" s="105"/>
      <c r="CO506" s="105"/>
      <c r="CP506" s="105"/>
      <c r="CQ506" s="105"/>
      <c r="CR506" s="105"/>
      <c r="CS506" s="105"/>
      <c r="CT506" s="105"/>
      <c r="CU506" s="105"/>
      <c r="CV506" s="105"/>
      <c r="CW506" s="105"/>
      <c r="CX506" s="105"/>
      <c r="CY506" s="105"/>
      <c r="CZ506" s="105"/>
      <c r="DA506" s="105"/>
      <c r="DB506" s="105"/>
      <c r="DC506" s="105"/>
      <c r="DD506" s="105"/>
      <c r="DE506" s="105"/>
      <c r="DF506" s="105"/>
      <c r="DG506" s="105"/>
      <c r="DH506" s="105"/>
      <c r="DI506" s="105"/>
      <c r="DJ506" s="105"/>
      <c r="DK506" s="105"/>
      <c r="DL506" s="105"/>
      <c r="DM506" s="105"/>
      <c r="DN506" s="105"/>
      <c r="DO506" s="105"/>
      <c r="DP506" s="105"/>
    </row>
    <row r="507" spans="1:120" x14ac:dyDescent="0.2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  <c r="CJ507" s="105"/>
      <c r="CK507" s="105"/>
      <c r="CL507" s="105"/>
      <c r="CM507" s="105"/>
      <c r="CN507" s="105"/>
      <c r="CO507" s="105"/>
      <c r="CP507" s="105"/>
      <c r="CQ507" s="105"/>
      <c r="CR507" s="105"/>
      <c r="CS507" s="105"/>
      <c r="CT507" s="105"/>
      <c r="CU507" s="105"/>
      <c r="CV507" s="105"/>
      <c r="CW507" s="105"/>
      <c r="CX507" s="105"/>
      <c r="CY507" s="105"/>
      <c r="CZ507" s="105"/>
      <c r="DA507" s="105"/>
      <c r="DB507" s="105"/>
      <c r="DC507" s="105"/>
      <c r="DD507" s="105"/>
      <c r="DE507" s="105"/>
      <c r="DF507" s="105"/>
      <c r="DG507" s="105"/>
      <c r="DH507" s="105"/>
      <c r="DI507" s="105"/>
      <c r="DJ507" s="105"/>
      <c r="DK507" s="105"/>
      <c r="DL507" s="105"/>
      <c r="DM507" s="105"/>
      <c r="DN507" s="105"/>
      <c r="DO507" s="105"/>
      <c r="DP507" s="105"/>
    </row>
    <row r="508" spans="1:120" x14ac:dyDescent="0.2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  <c r="CJ508" s="105"/>
      <c r="CK508" s="105"/>
      <c r="CL508" s="105"/>
      <c r="CM508" s="105"/>
      <c r="CN508" s="105"/>
      <c r="CO508" s="105"/>
      <c r="CP508" s="105"/>
      <c r="CQ508" s="105"/>
      <c r="CR508" s="105"/>
      <c r="CS508" s="105"/>
      <c r="CT508" s="105"/>
      <c r="CU508" s="105"/>
      <c r="CV508" s="105"/>
      <c r="CW508" s="105"/>
      <c r="CX508" s="105"/>
      <c r="CY508" s="105"/>
      <c r="CZ508" s="105"/>
      <c r="DA508" s="105"/>
      <c r="DB508" s="105"/>
      <c r="DC508" s="105"/>
      <c r="DD508" s="105"/>
      <c r="DE508" s="105"/>
      <c r="DF508" s="105"/>
      <c r="DG508" s="105"/>
      <c r="DH508" s="105"/>
      <c r="DI508" s="105"/>
      <c r="DJ508" s="105"/>
      <c r="DK508" s="105"/>
      <c r="DL508" s="105"/>
      <c r="DM508" s="105"/>
      <c r="DN508" s="105"/>
      <c r="DO508" s="105"/>
      <c r="DP508" s="105"/>
    </row>
    <row r="509" spans="1:120" x14ac:dyDescent="0.2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  <c r="CJ509" s="105"/>
      <c r="CK509" s="105"/>
      <c r="CL509" s="105"/>
      <c r="CM509" s="105"/>
      <c r="CN509" s="105"/>
      <c r="CO509" s="105"/>
      <c r="CP509" s="105"/>
      <c r="CQ509" s="105"/>
      <c r="CR509" s="105"/>
      <c r="CS509" s="105"/>
      <c r="CT509" s="105"/>
      <c r="CU509" s="105"/>
      <c r="CV509" s="105"/>
      <c r="CW509" s="105"/>
      <c r="CX509" s="105"/>
      <c r="CY509" s="105"/>
      <c r="CZ509" s="105"/>
      <c r="DA509" s="105"/>
      <c r="DB509" s="105"/>
      <c r="DC509" s="105"/>
      <c r="DD509" s="105"/>
      <c r="DE509" s="105"/>
      <c r="DF509" s="105"/>
      <c r="DG509" s="105"/>
      <c r="DH509" s="105"/>
      <c r="DI509" s="105"/>
      <c r="DJ509" s="105"/>
      <c r="DK509" s="105"/>
      <c r="DL509" s="105"/>
      <c r="DM509" s="105"/>
      <c r="DN509" s="105"/>
      <c r="DO509" s="105"/>
      <c r="DP509" s="105"/>
    </row>
    <row r="510" spans="1:120" x14ac:dyDescent="0.2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5"/>
      <c r="CK510" s="105"/>
      <c r="CL510" s="105"/>
      <c r="CM510" s="105"/>
      <c r="CN510" s="105"/>
      <c r="CO510" s="105"/>
      <c r="CP510" s="105"/>
      <c r="CQ510" s="105"/>
      <c r="CR510" s="105"/>
      <c r="CS510" s="105"/>
      <c r="CT510" s="105"/>
      <c r="CU510" s="105"/>
      <c r="CV510" s="105"/>
      <c r="CW510" s="105"/>
      <c r="CX510" s="105"/>
      <c r="CY510" s="105"/>
      <c r="CZ510" s="105"/>
      <c r="DA510" s="105"/>
      <c r="DB510" s="105"/>
      <c r="DC510" s="105"/>
      <c r="DD510" s="105"/>
      <c r="DE510" s="105"/>
      <c r="DF510" s="105"/>
      <c r="DG510" s="105"/>
      <c r="DH510" s="105"/>
      <c r="DI510" s="105"/>
      <c r="DJ510" s="105"/>
      <c r="DK510" s="105"/>
      <c r="DL510" s="105"/>
      <c r="DM510" s="105"/>
      <c r="DN510" s="105"/>
      <c r="DO510" s="105"/>
      <c r="DP510" s="105"/>
    </row>
    <row r="511" spans="1:120" x14ac:dyDescent="0.2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  <c r="CJ511" s="105"/>
      <c r="CK511" s="105"/>
      <c r="CL511" s="105"/>
      <c r="CM511" s="105"/>
      <c r="CN511" s="105"/>
      <c r="CO511" s="105"/>
      <c r="CP511" s="105"/>
      <c r="CQ511" s="105"/>
      <c r="CR511" s="105"/>
      <c r="CS511" s="105"/>
      <c r="CT511" s="105"/>
      <c r="CU511" s="105"/>
      <c r="CV511" s="105"/>
      <c r="CW511" s="105"/>
      <c r="CX511" s="105"/>
      <c r="CY511" s="105"/>
      <c r="CZ511" s="105"/>
      <c r="DA511" s="105"/>
      <c r="DB511" s="105"/>
      <c r="DC511" s="105"/>
      <c r="DD511" s="105"/>
      <c r="DE511" s="105"/>
      <c r="DF511" s="105"/>
      <c r="DG511" s="105"/>
      <c r="DH511" s="105"/>
      <c r="DI511" s="105"/>
      <c r="DJ511" s="105"/>
      <c r="DK511" s="105"/>
      <c r="DL511" s="105"/>
      <c r="DM511" s="105"/>
      <c r="DN511" s="105"/>
      <c r="DO511" s="105"/>
      <c r="DP511" s="105"/>
    </row>
    <row r="512" spans="1:120" x14ac:dyDescent="0.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  <c r="CJ512" s="105"/>
      <c r="CK512" s="105"/>
      <c r="CL512" s="105"/>
      <c r="CM512" s="105"/>
      <c r="CN512" s="105"/>
      <c r="CO512" s="105"/>
      <c r="CP512" s="105"/>
      <c r="CQ512" s="105"/>
      <c r="CR512" s="105"/>
      <c r="CS512" s="105"/>
      <c r="CT512" s="105"/>
      <c r="CU512" s="105"/>
      <c r="CV512" s="105"/>
      <c r="CW512" s="105"/>
      <c r="CX512" s="105"/>
      <c r="CY512" s="105"/>
      <c r="CZ512" s="105"/>
      <c r="DA512" s="105"/>
      <c r="DB512" s="105"/>
      <c r="DC512" s="105"/>
      <c r="DD512" s="105"/>
      <c r="DE512" s="105"/>
      <c r="DF512" s="105"/>
      <c r="DG512" s="105"/>
      <c r="DH512" s="105"/>
      <c r="DI512" s="105"/>
      <c r="DJ512" s="105"/>
      <c r="DK512" s="105"/>
      <c r="DL512" s="105"/>
      <c r="DM512" s="105"/>
      <c r="DN512" s="105"/>
      <c r="DO512" s="105"/>
      <c r="DP512" s="105"/>
    </row>
    <row r="513" spans="1:120" x14ac:dyDescent="0.2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  <c r="CJ513" s="105"/>
      <c r="CK513" s="105"/>
      <c r="CL513" s="105"/>
      <c r="CM513" s="105"/>
      <c r="CN513" s="105"/>
      <c r="CO513" s="105"/>
      <c r="CP513" s="105"/>
      <c r="CQ513" s="105"/>
      <c r="CR513" s="105"/>
      <c r="CS513" s="105"/>
      <c r="CT513" s="105"/>
      <c r="CU513" s="105"/>
      <c r="CV513" s="105"/>
      <c r="CW513" s="105"/>
      <c r="CX513" s="105"/>
      <c r="CY513" s="105"/>
      <c r="CZ513" s="105"/>
      <c r="DA513" s="105"/>
      <c r="DB513" s="105"/>
      <c r="DC513" s="105"/>
      <c r="DD513" s="105"/>
      <c r="DE513" s="105"/>
      <c r="DF513" s="105"/>
      <c r="DG513" s="105"/>
      <c r="DH513" s="105"/>
      <c r="DI513" s="105"/>
      <c r="DJ513" s="105"/>
      <c r="DK513" s="105"/>
      <c r="DL513" s="105"/>
      <c r="DM513" s="105"/>
      <c r="DN513" s="105"/>
      <c r="DO513" s="105"/>
      <c r="DP513" s="105"/>
    </row>
    <row r="514" spans="1:120" x14ac:dyDescent="0.2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  <c r="CJ514" s="105"/>
      <c r="CK514" s="105"/>
      <c r="CL514" s="105"/>
      <c r="CM514" s="105"/>
      <c r="CN514" s="105"/>
      <c r="CO514" s="105"/>
      <c r="CP514" s="105"/>
      <c r="CQ514" s="105"/>
      <c r="CR514" s="105"/>
      <c r="CS514" s="105"/>
      <c r="CT514" s="105"/>
      <c r="CU514" s="105"/>
      <c r="CV514" s="105"/>
      <c r="CW514" s="105"/>
      <c r="CX514" s="105"/>
      <c r="CY514" s="105"/>
      <c r="CZ514" s="105"/>
      <c r="DA514" s="105"/>
      <c r="DB514" s="105"/>
      <c r="DC514" s="105"/>
      <c r="DD514" s="105"/>
      <c r="DE514" s="105"/>
      <c r="DF514" s="105"/>
      <c r="DG514" s="105"/>
      <c r="DH514" s="105"/>
      <c r="DI514" s="105"/>
      <c r="DJ514" s="105"/>
      <c r="DK514" s="105"/>
      <c r="DL514" s="105"/>
      <c r="DM514" s="105"/>
      <c r="DN514" s="105"/>
      <c r="DO514" s="105"/>
      <c r="DP514" s="105"/>
    </row>
    <row r="515" spans="1:120" x14ac:dyDescent="0.2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  <c r="CJ515" s="105"/>
      <c r="CK515" s="105"/>
      <c r="CL515" s="105"/>
      <c r="CM515" s="105"/>
      <c r="CN515" s="105"/>
      <c r="CO515" s="105"/>
      <c r="CP515" s="105"/>
      <c r="CQ515" s="105"/>
      <c r="CR515" s="105"/>
      <c r="CS515" s="105"/>
      <c r="CT515" s="105"/>
      <c r="CU515" s="105"/>
      <c r="CV515" s="105"/>
      <c r="CW515" s="105"/>
      <c r="CX515" s="105"/>
      <c r="CY515" s="105"/>
      <c r="CZ515" s="105"/>
      <c r="DA515" s="105"/>
      <c r="DB515" s="105"/>
      <c r="DC515" s="105"/>
      <c r="DD515" s="105"/>
      <c r="DE515" s="105"/>
      <c r="DF515" s="105"/>
      <c r="DG515" s="105"/>
      <c r="DH515" s="105"/>
      <c r="DI515" s="105"/>
      <c r="DJ515" s="105"/>
      <c r="DK515" s="105"/>
      <c r="DL515" s="105"/>
      <c r="DM515" s="105"/>
      <c r="DN515" s="105"/>
      <c r="DO515" s="105"/>
      <c r="DP515" s="105"/>
    </row>
    <row r="516" spans="1:120" x14ac:dyDescent="0.2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  <c r="CJ516" s="105"/>
      <c r="CK516" s="105"/>
      <c r="CL516" s="105"/>
      <c r="CM516" s="105"/>
      <c r="CN516" s="105"/>
      <c r="CO516" s="105"/>
      <c r="CP516" s="105"/>
      <c r="CQ516" s="105"/>
      <c r="CR516" s="105"/>
      <c r="CS516" s="105"/>
      <c r="CT516" s="105"/>
      <c r="CU516" s="105"/>
      <c r="CV516" s="105"/>
      <c r="CW516" s="105"/>
      <c r="CX516" s="105"/>
      <c r="CY516" s="105"/>
      <c r="CZ516" s="105"/>
      <c r="DA516" s="105"/>
      <c r="DB516" s="105"/>
      <c r="DC516" s="105"/>
      <c r="DD516" s="105"/>
      <c r="DE516" s="105"/>
      <c r="DF516" s="105"/>
      <c r="DG516" s="105"/>
      <c r="DH516" s="105"/>
      <c r="DI516" s="105"/>
      <c r="DJ516" s="105"/>
      <c r="DK516" s="105"/>
      <c r="DL516" s="105"/>
      <c r="DM516" s="105"/>
      <c r="DN516" s="105"/>
      <c r="DO516" s="105"/>
      <c r="DP516" s="105"/>
    </row>
    <row r="517" spans="1:120" x14ac:dyDescent="0.2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  <c r="CJ517" s="105"/>
      <c r="CK517" s="105"/>
      <c r="CL517" s="105"/>
      <c r="CM517" s="105"/>
      <c r="CN517" s="105"/>
      <c r="CO517" s="105"/>
      <c r="CP517" s="105"/>
      <c r="CQ517" s="105"/>
      <c r="CR517" s="105"/>
      <c r="CS517" s="105"/>
      <c r="CT517" s="105"/>
      <c r="CU517" s="105"/>
      <c r="CV517" s="105"/>
      <c r="CW517" s="105"/>
      <c r="CX517" s="105"/>
      <c r="CY517" s="105"/>
      <c r="CZ517" s="105"/>
      <c r="DA517" s="105"/>
      <c r="DB517" s="105"/>
      <c r="DC517" s="105"/>
      <c r="DD517" s="105"/>
      <c r="DE517" s="105"/>
      <c r="DF517" s="105"/>
      <c r="DG517" s="105"/>
      <c r="DH517" s="105"/>
      <c r="DI517" s="105"/>
      <c r="DJ517" s="105"/>
      <c r="DK517" s="105"/>
      <c r="DL517" s="105"/>
      <c r="DM517" s="105"/>
      <c r="DN517" s="105"/>
      <c r="DO517" s="105"/>
      <c r="DP517" s="105"/>
    </row>
    <row r="518" spans="1:120" x14ac:dyDescent="0.2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  <c r="CJ518" s="105"/>
      <c r="CK518" s="105"/>
      <c r="CL518" s="105"/>
      <c r="CM518" s="105"/>
      <c r="CN518" s="105"/>
      <c r="CO518" s="105"/>
      <c r="CP518" s="105"/>
      <c r="CQ518" s="105"/>
      <c r="CR518" s="105"/>
      <c r="CS518" s="105"/>
      <c r="CT518" s="105"/>
      <c r="CU518" s="105"/>
      <c r="CV518" s="105"/>
      <c r="CW518" s="105"/>
      <c r="CX518" s="105"/>
      <c r="CY518" s="105"/>
      <c r="CZ518" s="105"/>
      <c r="DA518" s="105"/>
      <c r="DB518" s="105"/>
      <c r="DC518" s="105"/>
      <c r="DD518" s="105"/>
      <c r="DE518" s="105"/>
      <c r="DF518" s="105"/>
      <c r="DG518" s="105"/>
      <c r="DH518" s="105"/>
      <c r="DI518" s="105"/>
      <c r="DJ518" s="105"/>
      <c r="DK518" s="105"/>
      <c r="DL518" s="105"/>
      <c r="DM518" s="105"/>
      <c r="DN518" s="105"/>
      <c r="DO518" s="105"/>
      <c r="DP518" s="105"/>
    </row>
    <row r="519" spans="1:120" x14ac:dyDescent="0.2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  <c r="CJ519" s="105"/>
      <c r="CK519" s="105"/>
      <c r="CL519" s="105"/>
      <c r="CM519" s="105"/>
      <c r="CN519" s="105"/>
      <c r="CO519" s="105"/>
      <c r="CP519" s="105"/>
      <c r="CQ519" s="105"/>
      <c r="CR519" s="105"/>
      <c r="CS519" s="105"/>
      <c r="CT519" s="105"/>
      <c r="CU519" s="105"/>
      <c r="CV519" s="105"/>
      <c r="CW519" s="105"/>
      <c r="CX519" s="105"/>
      <c r="CY519" s="105"/>
      <c r="CZ519" s="105"/>
      <c r="DA519" s="105"/>
      <c r="DB519" s="105"/>
      <c r="DC519" s="105"/>
      <c r="DD519" s="105"/>
      <c r="DE519" s="105"/>
      <c r="DF519" s="105"/>
      <c r="DG519" s="105"/>
      <c r="DH519" s="105"/>
      <c r="DI519" s="105"/>
      <c r="DJ519" s="105"/>
      <c r="DK519" s="105"/>
      <c r="DL519" s="105"/>
      <c r="DM519" s="105"/>
      <c r="DN519" s="105"/>
      <c r="DO519" s="105"/>
      <c r="DP519" s="105"/>
    </row>
    <row r="520" spans="1:120" x14ac:dyDescent="0.2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  <c r="CJ520" s="105"/>
      <c r="CK520" s="105"/>
      <c r="CL520" s="105"/>
      <c r="CM520" s="105"/>
      <c r="CN520" s="105"/>
      <c r="CO520" s="105"/>
      <c r="CP520" s="105"/>
      <c r="CQ520" s="105"/>
      <c r="CR520" s="105"/>
      <c r="CS520" s="105"/>
      <c r="CT520" s="105"/>
      <c r="CU520" s="105"/>
      <c r="CV520" s="105"/>
      <c r="CW520" s="105"/>
      <c r="CX520" s="105"/>
      <c r="CY520" s="105"/>
      <c r="CZ520" s="105"/>
      <c r="DA520" s="105"/>
      <c r="DB520" s="105"/>
      <c r="DC520" s="105"/>
      <c r="DD520" s="105"/>
      <c r="DE520" s="105"/>
      <c r="DF520" s="105"/>
      <c r="DG520" s="105"/>
      <c r="DH520" s="105"/>
      <c r="DI520" s="105"/>
      <c r="DJ520" s="105"/>
      <c r="DK520" s="105"/>
      <c r="DL520" s="105"/>
      <c r="DM520" s="105"/>
      <c r="DN520" s="105"/>
      <c r="DO520" s="105"/>
      <c r="DP520" s="105"/>
    </row>
    <row r="521" spans="1:120" x14ac:dyDescent="0.2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  <c r="CJ521" s="105"/>
      <c r="CK521" s="105"/>
      <c r="CL521" s="105"/>
      <c r="CM521" s="105"/>
      <c r="CN521" s="105"/>
      <c r="CO521" s="105"/>
      <c r="CP521" s="105"/>
      <c r="CQ521" s="105"/>
      <c r="CR521" s="105"/>
      <c r="CS521" s="105"/>
      <c r="CT521" s="105"/>
      <c r="CU521" s="105"/>
      <c r="CV521" s="105"/>
      <c r="CW521" s="105"/>
      <c r="CX521" s="105"/>
      <c r="CY521" s="105"/>
      <c r="CZ521" s="105"/>
      <c r="DA521" s="105"/>
      <c r="DB521" s="105"/>
      <c r="DC521" s="105"/>
      <c r="DD521" s="105"/>
      <c r="DE521" s="105"/>
      <c r="DF521" s="105"/>
      <c r="DG521" s="105"/>
      <c r="DH521" s="105"/>
      <c r="DI521" s="105"/>
      <c r="DJ521" s="105"/>
      <c r="DK521" s="105"/>
      <c r="DL521" s="105"/>
      <c r="DM521" s="105"/>
      <c r="DN521" s="105"/>
      <c r="DO521" s="105"/>
      <c r="DP521" s="105"/>
    </row>
    <row r="522" spans="1:120" x14ac:dyDescent="0.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5"/>
      <c r="CK522" s="105"/>
      <c r="CL522" s="105"/>
      <c r="CM522" s="105"/>
      <c r="CN522" s="105"/>
      <c r="CO522" s="105"/>
      <c r="CP522" s="105"/>
      <c r="CQ522" s="105"/>
      <c r="CR522" s="105"/>
      <c r="CS522" s="105"/>
      <c r="CT522" s="105"/>
      <c r="CU522" s="105"/>
      <c r="CV522" s="105"/>
      <c r="CW522" s="105"/>
      <c r="CX522" s="105"/>
      <c r="CY522" s="105"/>
      <c r="CZ522" s="105"/>
      <c r="DA522" s="105"/>
      <c r="DB522" s="105"/>
      <c r="DC522" s="105"/>
      <c r="DD522" s="105"/>
      <c r="DE522" s="105"/>
      <c r="DF522" s="105"/>
      <c r="DG522" s="105"/>
      <c r="DH522" s="105"/>
      <c r="DI522" s="105"/>
      <c r="DJ522" s="105"/>
      <c r="DK522" s="105"/>
      <c r="DL522" s="105"/>
      <c r="DM522" s="105"/>
      <c r="DN522" s="105"/>
      <c r="DO522" s="105"/>
      <c r="DP522" s="105"/>
    </row>
    <row r="523" spans="1:120" x14ac:dyDescent="0.2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  <c r="CZ523" s="105"/>
      <c r="DA523" s="105"/>
      <c r="DB523" s="105"/>
      <c r="DC523" s="105"/>
      <c r="DD523" s="105"/>
      <c r="DE523" s="105"/>
      <c r="DF523" s="105"/>
      <c r="DG523" s="105"/>
      <c r="DH523" s="105"/>
      <c r="DI523" s="105"/>
      <c r="DJ523" s="105"/>
      <c r="DK523" s="105"/>
      <c r="DL523" s="105"/>
      <c r="DM523" s="105"/>
      <c r="DN523" s="105"/>
      <c r="DO523" s="105"/>
      <c r="DP523" s="105"/>
    </row>
    <row r="524" spans="1:120" x14ac:dyDescent="0.2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  <c r="CJ524" s="105"/>
      <c r="CK524" s="105"/>
      <c r="CL524" s="105"/>
      <c r="CM524" s="105"/>
      <c r="CN524" s="105"/>
      <c r="CO524" s="105"/>
      <c r="CP524" s="105"/>
      <c r="CQ524" s="105"/>
      <c r="CR524" s="105"/>
      <c r="CS524" s="105"/>
      <c r="CT524" s="105"/>
      <c r="CU524" s="105"/>
      <c r="CV524" s="105"/>
      <c r="CW524" s="105"/>
      <c r="CX524" s="105"/>
      <c r="CY524" s="105"/>
      <c r="CZ524" s="105"/>
      <c r="DA524" s="105"/>
      <c r="DB524" s="105"/>
      <c r="DC524" s="105"/>
      <c r="DD524" s="105"/>
      <c r="DE524" s="105"/>
      <c r="DF524" s="105"/>
      <c r="DG524" s="105"/>
      <c r="DH524" s="105"/>
      <c r="DI524" s="105"/>
      <c r="DJ524" s="105"/>
      <c r="DK524" s="105"/>
      <c r="DL524" s="105"/>
      <c r="DM524" s="105"/>
      <c r="DN524" s="105"/>
      <c r="DO524" s="105"/>
      <c r="DP524" s="105"/>
    </row>
    <row r="525" spans="1:120" x14ac:dyDescent="0.2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  <c r="CJ525" s="105"/>
      <c r="CK525" s="105"/>
      <c r="CL525" s="105"/>
      <c r="CM525" s="105"/>
      <c r="CN525" s="105"/>
      <c r="CO525" s="105"/>
      <c r="CP525" s="105"/>
      <c r="CQ525" s="105"/>
      <c r="CR525" s="105"/>
      <c r="CS525" s="105"/>
      <c r="CT525" s="105"/>
      <c r="CU525" s="105"/>
      <c r="CV525" s="105"/>
      <c r="CW525" s="105"/>
      <c r="CX525" s="105"/>
      <c r="CY525" s="105"/>
      <c r="CZ525" s="105"/>
      <c r="DA525" s="105"/>
      <c r="DB525" s="105"/>
      <c r="DC525" s="105"/>
      <c r="DD525" s="105"/>
      <c r="DE525" s="105"/>
      <c r="DF525" s="105"/>
      <c r="DG525" s="105"/>
      <c r="DH525" s="105"/>
      <c r="DI525" s="105"/>
      <c r="DJ525" s="105"/>
      <c r="DK525" s="105"/>
      <c r="DL525" s="105"/>
      <c r="DM525" s="105"/>
      <c r="DN525" s="105"/>
      <c r="DO525" s="105"/>
      <c r="DP525" s="105"/>
    </row>
    <row r="526" spans="1:120" x14ac:dyDescent="0.2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5"/>
      <c r="CK526" s="105"/>
      <c r="CL526" s="105"/>
      <c r="CM526" s="105"/>
      <c r="CN526" s="105"/>
      <c r="CO526" s="105"/>
      <c r="CP526" s="105"/>
      <c r="CQ526" s="105"/>
      <c r="CR526" s="105"/>
      <c r="CS526" s="105"/>
      <c r="CT526" s="105"/>
      <c r="CU526" s="105"/>
      <c r="CV526" s="105"/>
      <c r="CW526" s="105"/>
      <c r="CX526" s="105"/>
      <c r="CY526" s="105"/>
      <c r="CZ526" s="105"/>
      <c r="DA526" s="105"/>
      <c r="DB526" s="105"/>
      <c r="DC526" s="105"/>
      <c r="DD526" s="105"/>
      <c r="DE526" s="105"/>
      <c r="DF526" s="105"/>
      <c r="DG526" s="105"/>
      <c r="DH526" s="105"/>
      <c r="DI526" s="105"/>
      <c r="DJ526" s="105"/>
      <c r="DK526" s="105"/>
      <c r="DL526" s="105"/>
      <c r="DM526" s="105"/>
      <c r="DN526" s="105"/>
      <c r="DO526" s="105"/>
      <c r="DP526" s="105"/>
    </row>
    <row r="527" spans="1:120" x14ac:dyDescent="0.2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  <c r="CJ527" s="105"/>
      <c r="CK527" s="105"/>
      <c r="CL527" s="105"/>
      <c r="CM527" s="105"/>
      <c r="CN527" s="105"/>
      <c r="CO527" s="105"/>
      <c r="CP527" s="105"/>
      <c r="CQ527" s="105"/>
      <c r="CR527" s="105"/>
      <c r="CS527" s="105"/>
      <c r="CT527" s="105"/>
      <c r="CU527" s="105"/>
      <c r="CV527" s="105"/>
      <c r="CW527" s="105"/>
      <c r="CX527" s="105"/>
      <c r="CY527" s="105"/>
      <c r="CZ527" s="105"/>
      <c r="DA527" s="105"/>
      <c r="DB527" s="105"/>
      <c r="DC527" s="105"/>
      <c r="DD527" s="105"/>
      <c r="DE527" s="105"/>
      <c r="DF527" s="105"/>
      <c r="DG527" s="105"/>
      <c r="DH527" s="105"/>
      <c r="DI527" s="105"/>
      <c r="DJ527" s="105"/>
      <c r="DK527" s="105"/>
      <c r="DL527" s="105"/>
      <c r="DM527" s="105"/>
      <c r="DN527" s="105"/>
      <c r="DO527" s="105"/>
      <c r="DP527" s="105"/>
    </row>
    <row r="528" spans="1:120" x14ac:dyDescent="0.2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5"/>
      <c r="DF528" s="105"/>
      <c r="DG528" s="105"/>
      <c r="DH528" s="105"/>
      <c r="DI528" s="105"/>
      <c r="DJ528" s="105"/>
      <c r="DK528" s="105"/>
      <c r="DL528" s="105"/>
      <c r="DM528" s="105"/>
      <c r="DN528" s="105"/>
      <c r="DO528" s="105"/>
      <c r="DP528" s="105"/>
    </row>
    <row r="529" spans="1:120" x14ac:dyDescent="0.2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  <c r="CJ529" s="105"/>
      <c r="CK529" s="105"/>
      <c r="CL529" s="105"/>
      <c r="CM529" s="105"/>
      <c r="CN529" s="105"/>
      <c r="CO529" s="105"/>
      <c r="CP529" s="105"/>
      <c r="CQ529" s="105"/>
      <c r="CR529" s="105"/>
      <c r="CS529" s="105"/>
      <c r="CT529" s="105"/>
      <c r="CU529" s="105"/>
      <c r="CV529" s="105"/>
      <c r="CW529" s="105"/>
      <c r="CX529" s="105"/>
      <c r="CY529" s="105"/>
      <c r="CZ529" s="105"/>
      <c r="DA529" s="105"/>
      <c r="DB529" s="105"/>
      <c r="DC529" s="105"/>
      <c r="DD529" s="105"/>
      <c r="DE529" s="105"/>
      <c r="DF529" s="105"/>
      <c r="DG529" s="105"/>
      <c r="DH529" s="105"/>
      <c r="DI529" s="105"/>
      <c r="DJ529" s="105"/>
      <c r="DK529" s="105"/>
      <c r="DL529" s="105"/>
      <c r="DM529" s="105"/>
      <c r="DN529" s="105"/>
      <c r="DO529" s="105"/>
      <c r="DP529" s="105"/>
    </row>
    <row r="530" spans="1:120" x14ac:dyDescent="0.2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5"/>
      <c r="CK530" s="105"/>
      <c r="CL530" s="105"/>
      <c r="CM530" s="105"/>
      <c r="CN530" s="105"/>
      <c r="CO530" s="105"/>
      <c r="CP530" s="105"/>
      <c r="CQ530" s="105"/>
      <c r="CR530" s="105"/>
      <c r="CS530" s="105"/>
      <c r="CT530" s="105"/>
      <c r="CU530" s="105"/>
      <c r="CV530" s="105"/>
      <c r="CW530" s="105"/>
      <c r="CX530" s="105"/>
      <c r="CY530" s="105"/>
      <c r="CZ530" s="105"/>
      <c r="DA530" s="105"/>
      <c r="DB530" s="105"/>
      <c r="DC530" s="105"/>
      <c r="DD530" s="105"/>
      <c r="DE530" s="105"/>
      <c r="DF530" s="105"/>
      <c r="DG530" s="105"/>
      <c r="DH530" s="105"/>
      <c r="DI530" s="105"/>
      <c r="DJ530" s="105"/>
      <c r="DK530" s="105"/>
      <c r="DL530" s="105"/>
      <c r="DM530" s="105"/>
      <c r="DN530" s="105"/>
      <c r="DO530" s="105"/>
      <c r="DP530" s="105"/>
    </row>
    <row r="531" spans="1:120" x14ac:dyDescent="0.2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5"/>
      <c r="CK531" s="105"/>
      <c r="CL531" s="105"/>
      <c r="CM531" s="105"/>
      <c r="CN531" s="105"/>
      <c r="CO531" s="105"/>
      <c r="CP531" s="105"/>
      <c r="CQ531" s="105"/>
      <c r="CR531" s="105"/>
      <c r="CS531" s="105"/>
      <c r="CT531" s="105"/>
      <c r="CU531" s="105"/>
      <c r="CV531" s="105"/>
      <c r="CW531" s="105"/>
      <c r="CX531" s="105"/>
      <c r="CY531" s="105"/>
      <c r="CZ531" s="105"/>
      <c r="DA531" s="105"/>
      <c r="DB531" s="105"/>
      <c r="DC531" s="105"/>
      <c r="DD531" s="105"/>
      <c r="DE531" s="105"/>
      <c r="DF531" s="105"/>
      <c r="DG531" s="105"/>
      <c r="DH531" s="105"/>
      <c r="DI531" s="105"/>
      <c r="DJ531" s="105"/>
      <c r="DK531" s="105"/>
      <c r="DL531" s="105"/>
      <c r="DM531" s="105"/>
      <c r="DN531" s="105"/>
      <c r="DO531" s="105"/>
      <c r="DP531" s="105"/>
    </row>
    <row r="532" spans="1:120" x14ac:dyDescent="0.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5"/>
      <c r="CK532" s="105"/>
      <c r="CL532" s="105"/>
      <c r="CM532" s="105"/>
      <c r="CN532" s="105"/>
      <c r="CO532" s="105"/>
      <c r="CP532" s="105"/>
      <c r="CQ532" s="105"/>
      <c r="CR532" s="105"/>
      <c r="CS532" s="105"/>
      <c r="CT532" s="105"/>
      <c r="CU532" s="105"/>
      <c r="CV532" s="105"/>
      <c r="CW532" s="105"/>
      <c r="CX532" s="105"/>
      <c r="CY532" s="105"/>
      <c r="CZ532" s="105"/>
      <c r="DA532" s="105"/>
      <c r="DB532" s="105"/>
      <c r="DC532" s="105"/>
      <c r="DD532" s="105"/>
      <c r="DE532" s="105"/>
      <c r="DF532" s="105"/>
      <c r="DG532" s="105"/>
      <c r="DH532" s="105"/>
      <c r="DI532" s="105"/>
      <c r="DJ532" s="105"/>
      <c r="DK532" s="105"/>
      <c r="DL532" s="105"/>
      <c r="DM532" s="105"/>
      <c r="DN532" s="105"/>
      <c r="DO532" s="105"/>
      <c r="DP532" s="105"/>
    </row>
    <row r="533" spans="1:120" x14ac:dyDescent="0.2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  <c r="CJ533" s="105"/>
      <c r="CK533" s="105"/>
      <c r="CL533" s="105"/>
      <c r="CM533" s="105"/>
      <c r="CN533" s="105"/>
      <c r="CO533" s="105"/>
      <c r="CP533" s="105"/>
      <c r="CQ533" s="105"/>
      <c r="CR533" s="105"/>
      <c r="CS533" s="105"/>
      <c r="CT533" s="105"/>
      <c r="CU533" s="105"/>
      <c r="CV533" s="105"/>
      <c r="CW533" s="105"/>
      <c r="CX533" s="105"/>
      <c r="CY533" s="105"/>
      <c r="CZ533" s="105"/>
      <c r="DA533" s="105"/>
      <c r="DB533" s="105"/>
      <c r="DC533" s="105"/>
      <c r="DD533" s="105"/>
      <c r="DE533" s="105"/>
      <c r="DF533" s="105"/>
      <c r="DG533" s="105"/>
      <c r="DH533" s="105"/>
      <c r="DI533" s="105"/>
      <c r="DJ533" s="105"/>
      <c r="DK533" s="105"/>
      <c r="DL533" s="105"/>
      <c r="DM533" s="105"/>
      <c r="DN533" s="105"/>
      <c r="DO533" s="105"/>
      <c r="DP533" s="105"/>
    </row>
    <row r="534" spans="1:120" x14ac:dyDescent="0.2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  <c r="CJ534" s="105"/>
      <c r="CK534" s="105"/>
      <c r="CL534" s="105"/>
      <c r="CM534" s="105"/>
      <c r="CN534" s="105"/>
      <c r="CO534" s="105"/>
      <c r="CP534" s="105"/>
      <c r="CQ534" s="105"/>
      <c r="CR534" s="105"/>
      <c r="CS534" s="105"/>
      <c r="CT534" s="105"/>
      <c r="CU534" s="105"/>
      <c r="CV534" s="105"/>
      <c r="CW534" s="105"/>
      <c r="CX534" s="105"/>
      <c r="CY534" s="105"/>
      <c r="CZ534" s="105"/>
      <c r="DA534" s="105"/>
      <c r="DB534" s="105"/>
      <c r="DC534" s="105"/>
      <c r="DD534" s="105"/>
      <c r="DE534" s="105"/>
      <c r="DF534" s="105"/>
      <c r="DG534" s="105"/>
      <c r="DH534" s="105"/>
      <c r="DI534" s="105"/>
      <c r="DJ534" s="105"/>
      <c r="DK534" s="105"/>
      <c r="DL534" s="105"/>
      <c r="DM534" s="105"/>
      <c r="DN534" s="105"/>
      <c r="DO534" s="105"/>
      <c r="DP534" s="105"/>
    </row>
    <row r="535" spans="1:120" x14ac:dyDescent="0.2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  <c r="CJ535" s="105"/>
      <c r="CK535" s="105"/>
      <c r="CL535" s="105"/>
      <c r="CM535" s="105"/>
      <c r="CN535" s="105"/>
      <c r="CO535" s="105"/>
      <c r="CP535" s="105"/>
      <c r="CQ535" s="105"/>
      <c r="CR535" s="105"/>
      <c r="CS535" s="105"/>
      <c r="CT535" s="105"/>
      <c r="CU535" s="105"/>
      <c r="CV535" s="105"/>
      <c r="CW535" s="105"/>
      <c r="CX535" s="105"/>
      <c r="CY535" s="105"/>
      <c r="CZ535" s="105"/>
      <c r="DA535" s="105"/>
      <c r="DB535" s="105"/>
      <c r="DC535" s="105"/>
      <c r="DD535" s="105"/>
      <c r="DE535" s="105"/>
      <c r="DF535" s="105"/>
      <c r="DG535" s="105"/>
      <c r="DH535" s="105"/>
      <c r="DI535" s="105"/>
      <c r="DJ535" s="105"/>
      <c r="DK535" s="105"/>
      <c r="DL535" s="105"/>
      <c r="DM535" s="105"/>
      <c r="DN535" s="105"/>
      <c r="DO535" s="105"/>
      <c r="DP535" s="105"/>
    </row>
    <row r="536" spans="1:120" x14ac:dyDescent="0.2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5"/>
      <c r="CK536" s="105"/>
      <c r="CL536" s="105"/>
      <c r="CM536" s="105"/>
      <c r="CN536" s="105"/>
      <c r="CO536" s="105"/>
      <c r="CP536" s="105"/>
      <c r="CQ536" s="105"/>
      <c r="CR536" s="105"/>
      <c r="CS536" s="105"/>
      <c r="CT536" s="105"/>
      <c r="CU536" s="105"/>
      <c r="CV536" s="105"/>
      <c r="CW536" s="105"/>
      <c r="CX536" s="105"/>
      <c r="CY536" s="105"/>
      <c r="CZ536" s="105"/>
      <c r="DA536" s="105"/>
      <c r="DB536" s="105"/>
      <c r="DC536" s="105"/>
      <c r="DD536" s="105"/>
      <c r="DE536" s="105"/>
      <c r="DF536" s="105"/>
      <c r="DG536" s="105"/>
      <c r="DH536" s="105"/>
      <c r="DI536" s="105"/>
      <c r="DJ536" s="105"/>
      <c r="DK536" s="105"/>
      <c r="DL536" s="105"/>
      <c r="DM536" s="105"/>
      <c r="DN536" s="105"/>
      <c r="DO536" s="105"/>
      <c r="DP536" s="105"/>
    </row>
    <row r="537" spans="1:120" x14ac:dyDescent="0.2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  <c r="CJ537" s="105"/>
      <c r="CK537" s="105"/>
      <c r="CL537" s="105"/>
      <c r="CM537" s="105"/>
      <c r="CN537" s="105"/>
      <c r="CO537" s="105"/>
      <c r="CP537" s="105"/>
      <c r="CQ537" s="105"/>
      <c r="CR537" s="105"/>
      <c r="CS537" s="105"/>
      <c r="CT537" s="105"/>
      <c r="CU537" s="105"/>
      <c r="CV537" s="105"/>
      <c r="CW537" s="105"/>
      <c r="CX537" s="105"/>
      <c r="CY537" s="105"/>
      <c r="CZ537" s="105"/>
      <c r="DA537" s="105"/>
      <c r="DB537" s="105"/>
      <c r="DC537" s="105"/>
      <c r="DD537" s="105"/>
      <c r="DE537" s="105"/>
      <c r="DF537" s="105"/>
      <c r="DG537" s="105"/>
      <c r="DH537" s="105"/>
      <c r="DI537" s="105"/>
      <c r="DJ537" s="105"/>
      <c r="DK537" s="105"/>
      <c r="DL537" s="105"/>
      <c r="DM537" s="105"/>
      <c r="DN537" s="105"/>
      <c r="DO537" s="105"/>
      <c r="DP537" s="105"/>
    </row>
    <row r="538" spans="1:120" x14ac:dyDescent="0.2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  <c r="CJ538" s="105"/>
      <c r="CK538" s="105"/>
      <c r="CL538" s="105"/>
      <c r="CM538" s="105"/>
      <c r="CN538" s="105"/>
      <c r="CO538" s="105"/>
      <c r="CP538" s="105"/>
      <c r="CQ538" s="105"/>
      <c r="CR538" s="105"/>
      <c r="CS538" s="105"/>
      <c r="CT538" s="105"/>
      <c r="CU538" s="105"/>
      <c r="CV538" s="105"/>
      <c r="CW538" s="105"/>
      <c r="CX538" s="105"/>
      <c r="CY538" s="105"/>
      <c r="CZ538" s="105"/>
      <c r="DA538" s="105"/>
      <c r="DB538" s="105"/>
      <c r="DC538" s="105"/>
      <c r="DD538" s="105"/>
      <c r="DE538" s="105"/>
      <c r="DF538" s="105"/>
      <c r="DG538" s="105"/>
      <c r="DH538" s="105"/>
      <c r="DI538" s="105"/>
      <c r="DJ538" s="105"/>
      <c r="DK538" s="105"/>
      <c r="DL538" s="105"/>
      <c r="DM538" s="105"/>
      <c r="DN538" s="105"/>
      <c r="DO538" s="105"/>
      <c r="DP538" s="105"/>
    </row>
    <row r="539" spans="1:120" x14ac:dyDescent="0.2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5"/>
      <c r="CK539" s="105"/>
      <c r="CL539" s="105"/>
      <c r="CM539" s="105"/>
      <c r="CN539" s="105"/>
      <c r="CO539" s="105"/>
      <c r="CP539" s="105"/>
      <c r="CQ539" s="105"/>
      <c r="CR539" s="105"/>
      <c r="CS539" s="105"/>
      <c r="CT539" s="105"/>
      <c r="CU539" s="105"/>
      <c r="CV539" s="105"/>
      <c r="CW539" s="105"/>
      <c r="CX539" s="105"/>
      <c r="CY539" s="105"/>
      <c r="CZ539" s="105"/>
      <c r="DA539" s="105"/>
      <c r="DB539" s="105"/>
      <c r="DC539" s="105"/>
      <c r="DD539" s="105"/>
      <c r="DE539" s="105"/>
      <c r="DF539" s="105"/>
      <c r="DG539" s="105"/>
      <c r="DH539" s="105"/>
      <c r="DI539" s="105"/>
      <c r="DJ539" s="105"/>
      <c r="DK539" s="105"/>
      <c r="DL539" s="105"/>
      <c r="DM539" s="105"/>
      <c r="DN539" s="105"/>
      <c r="DO539" s="105"/>
      <c r="DP539" s="105"/>
    </row>
    <row r="540" spans="1:120" x14ac:dyDescent="0.2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  <c r="CZ540" s="105"/>
      <c r="DA540" s="105"/>
      <c r="DB540" s="105"/>
      <c r="DC540" s="105"/>
      <c r="DD540" s="105"/>
      <c r="DE540" s="105"/>
      <c r="DF540" s="105"/>
      <c r="DG540" s="105"/>
      <c r="DH540" s="105"/>
      <c r="DI540" s="105"/>
      <c r="DJ540" s="105"/>
      <c r="DK540" s="105"/>
      <c r="DL540" s="105"/>
      <c r="DM540" s="105"/>
      <c r="DN540" s="105"/>
      <c r="DO540" s="105"/>
      <c r="DP540" s="105"/>
    </row>
    <row r="541" spans="1:120" x14ac:dyDescent="0.2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  <c r="CZ541" s="105"/>
      <c r="DA541" s="105"/>
      <c r="DB541" s="105"/>
      <c r="DC541" s="105"/>
      <c r="DD541" s="105"/>
      <c r="DE541" s="105"/>
      <c r="DF541" s="105"/>
      <c r="DG541" s="105"/>
      <c r="DH541" s="105"/>
      <c r="DI541" s="105"/>
      <c r="DJ541" s="105"/>
      <c r="DK541" s="105"/>
      <c r="DL541" s="105"/>
      <c r="DM541" s="105"/>
      <c r="DN541" s="105"/>
      <c r="DO541" s="105"/>
      <c r="DP541" s="105"/>
    </row>
    <row r="542" spans="1:120" x14ac:dyDescent="0.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  <c r="CJ542" s="105"/>
      <c r="CK542" s="105"/>
      <c r="CL542" s="105"/>
      <c r="CM542" s="105"/>
      <c r="CN542" s="105"/>
      <c r="CO542" s="105"/>
      <c r="CP542" s="105"/>
      <c r="CQ542" s="105"/>
      <c r="CR542" s="105"/>
      <c r="CS542" s="105"/>
      <c r="CT542" s="105"/>
      <c r="CU542" s="105"/>
      <c r="CV542" s="105"/>
      <c r="CW542" s="105"/>
      <c r="CX542" s="105"/>
      <c r="CY542" s="105"/>
      <c r="CZ542" s="105"/>
      <c r="DA542" s="105"/>
      <c r="DB542" s="105"/>
      <c r="DC542" s="105"/>
      <c r="DD542" s="105"/>
      <c r="DE542" s="105"/>
      <c r="DF542" s="105"/>
      <c r="DG542" s="105"/>
      <c r="DH542" s="105"/>
      <c r="DI542" s="105"/>
      <c r="DJ542" s="105"/>
      <c r="DK542" s="105"/>
      <c r="DL542" s="105"/>
      <c r="DM542" s="105"/>
      <c r="DN542" s="105"/>
      <c r="DO542" s="105"/>
      <c r="DP542" s="105"/>
    </row>
    <row r="543" spans="1:120" x14ac:dyDescent="0.2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  <c r="CJ543" s="105"/>
      <c r="CK543" s="105"/>
      <c r="CL543" s="105"/>
      <c r="CM543" s="105"/>
      <c r="CN543" s="105"/>
      <c r="CO543" s="105"/>
      <c r="CP543" s="105"/>
      <c r="CQ543" s="105"/>
      <c r="CR543" s="105"/>
      <c r="CS543" s="105"/>
      <c r="CT543" s="105"/>
      <c r="CU543" s="105"/>
      <c r="CV543" s="105"/>
      <c r="CW543" s="105"/>
      <c r="CX543" s="105"/>
      <c r="CY543" s="105"/>
      <c r="CZ543" s="105"/>
      <c r="DA543" s="105"/>
      <c r="DB543" s="105"/>
      <c r="DC543" s="105"/>
      <c r="DD543" s="105"/>
      <c r="DE543" s="105"/>
      <c r="DF543" s="105"/>
      <c r="DG543" s="105"/>
      <c r="DH543" s="105"/>
      <c r="DI543" s="105"/>
      <c r="DJ543" s="105"/>
      <c r="DK543" s="105"/>
      <c r="DL543" s="105"/>
      <c r="DM543" s="105"/>
      <c r="DN543" s="105"/>
      <c r="DO543" s="105"/>
      <c r="DP543" s="105"/>
    </row>
    <row r="544" spans="1:120" x14ac:dyDescent="0.2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5"/>
      <c r="CK544" s="105"/>
      <c r="CL544" s="105"/>
      <c r="CM544" s="105"/>
      <c r="CN544" s="105"/>
      <c r="CO544" s="105"/>
      <c r="CP544" s="105"/>
      <c r="CQ544" s="105"/>
      <c r="CR544" s="105"/>
      <c r="CS544" s="105"/>
      <c r="CT544" s="105"/>
      <c r="CU544" s="105"/>
      <c r="CV544" s="105"/>
      <c r="CW544" s="105"/>
      <c r="CX544" s="105"/>
      <c r="CY544" s="105"/>
      <c r="CZ544" s="105"/>
      <c r="DA544" s="105"/>
      <c r="DB544" s="105"/>
      <c r="DC544" s="105"/>
      <c r="DD544" s="105"/>
      <c r="DE544" s="105"/>
      <c r="DF544" s="105"/>
      <c r="DG544" s="105"/>
      <c r="DH544" s="105"/>
      <c r="DI544" s="105"/>
      <c r="DJ544" s="105"/>
      <c r="DK544" s="105"/>
      <c r="DL544" s="105"/>
      <c r="DM544" s="105"/>
      <c r="DN544" s="105"/>
      <c r="DO544" s="105"/>
      <c r="DP544" s="105"/>
    </row>
    <row r="545" spans="1:120" x14ac:dyDescent="0.2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  <c r="CJ545" s="105"/>
      <c r="CK545" s="105"/>
      <c r="CL545" s="105"/>
      <c r="CM545" s="105"/>
      <c r="CN545" s="105"/>
      <c r="CO545" s="105"/>
      <c r="CP545" s="105"/>
      <c r="CQ545" s="105"/>
      <c r="CR545" s="105"/>
      <c r="CS545" s="105"/>
      <c r="CT545" s="105"/>
      <c r="CU545" s="105"/>
      <c r="CV545" s="105"/>
      <c r="CW545" s="105"/>
      <c r="CX545" s="105"/>
      <c r="CY545" s="105"/>
      <c r="CZ545" s="105"/>
      <c r="DA545" s="105"/>
      <c r="DB545" s="105"/>
      <c r="DC545" s="105"/>
      <c r="DD545" s="105"/>
      <c r="DE545" s="105"/>
      <c r="DF545" s="105"/>
      <c r="DG545" s="105"/>
      <c r="DH545" s="105"/>
      <c r="DI545" s="105"/>
      <c r="DJ545" s="105"/>
      <c r="DK545" s="105"/>
      <c r="DL545" s="105"/>
      <c r="DM545" s="105"/>
      <c r="DN545" s="105"/>
      <c r="DO545" s="105"/>
      <c r="DP545" s="105"/>
    </row>
    <row r="546" spans="1:120" x14ac:dyDescent="0.2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  <c r="CJ546" s="105"/>
      <c r="CK546" s="105"/>
      <c r="CL546" s="105"/>
      <c r="CM546" s="105"/>
      <c r="CN546" s="105"/>
      <c r="CO546" s="105"/>
      <c r="CP546" s="105"/>
      <c r="CQ546" s="105"/>
      <c r="CR546" s="105"/>
      <c r="CS546" s="105"/>
      <c r="CT546" s="105"/>
      <c r="CU546" s="105"/>
      <c r="CV546" s="105"/>
      <c r="CW546" s="105"/>
      <c r="CX546" s="105"/>
      <c r="CY546" s="105"/>
      <c r="CZ546" s="105"/>
      <c r="DA546" s="105"/>
      <c r="DB546" s="105"/>
      <c r="DC546" s="105"/>
      <c r="DD546" s="105"/>
      <c r="DE546" s="105"/>
      <c r="DF546" s="105"/>
      <c r="DG546" s="105"/>
      <c r="DH546" s="105"/>
      <c r="DI546" s="105"/>
      <c r="DJ546" s="105"/>
      <c r="DK546" s="105"/>
      <c r="DL546" s="105"/>
      <c r="DM546" s="105"/>
      <c r="DN546" s="105"/>
      <c r="DO546" s="105"/>
      <c r="DP546" s="105"/>
    </row>
    <row r="547" spans="1:120" x14ac:dyDescent="0.2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  <c r="CJ547" s="105"/>
      <c r="CK547" s="105"/>
      <c r="CL547" s="105"/>
      <c r="CM547" s="105"/>
      <c r="CN547" s="105"/>
      <c r="CO547" s="105"/>
      <c r="CP547" s="105"/>
      <c r="CQ547" s="105"/>
      <c r="CR547" s="105"/>
      <c r="CS547" s="105"/>
      <c r="CT547" s="105"/>
      <c r="CU547" s="105"/>
      <c r="CV547" s="105"/>
      <c r="CW547" s="105"/>
      <c r="CX547" s="105"/>
      <c r="CY547" s="105"/>
      <c r="CZ547" s="105"/>
      <c r="DA547" s="105"/>
      <c r="DB547" s="105"/>
      <c r="DC547" s="105"/>
      <c r="DD547" s="105"/>
      <c r="DE547" s="105"/>
      <c r="DF547" s="105"/>
      <c r="DG547" s="105"/>
      <c r="DH547" s="105"/>
      <c r="DI547" s="105"/>
      <c r="DJ547" s="105"/>
      <c r="DK547" s="105"/>
      <c r="DL547" s="105"/>
      <c r="DM547" s="105"/>
      <c r="DN547" s="105"/>
      <c r="DO547" s="105"/>
      <c r="DP547" s="105"/>
    </row>
    <row r="548" spans="1:120" x14ac:dyDescent="0.2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  <c r="CJ548" s="105"/>
      <c r="CK548" s="105"/>
      <c r="CL548" s="105"/>
      <c r="CM548" s="105"/>
      <c r="CN548" s="105"/>
      <c r="CO548" s="105"/>
      <c r="CP548" s="105"/>
      <c r="CQ548" s="105"/>
      <c r="CR548" s="105"/>
      <c r="CS548" s="105"/>
      <c r="CT548" s="105"/>
      <c r="CU548" s="105"/>
      <c r="CV548" s="105"/>
      <c r="CW548" s="105"/>
      <c r="CX548" s="105"/>
      <c r="CY548" s="105"/>
      <c r="CZ548" s="105"/>
      <c r="DA548" s="105"/>
      <c r="DB548" s="105"/>
      <c r="DC548" s="105"/>
      <c r="DD548" s="105"/>
      <c r="DE548" s="105"/>
      <c r="DF548" s="105"/>
      <c r="DG548" s="105"/>
      <c r="DH548" s="105"/>
      <c r="DI548" s="105"/>
      <c r="DJ548" s="105"/>
      <c r="DK548" s="105"/>
      <c r="DL548" s="105"/>
      <c r="DM548" s="105"/>
      <c r="DN548" s="105"/>
      <c r="DO548" s="105"/>
      <c r="DP548" s="105"/>
    </row>
    <row r="549" spans="1:120" x14ac:dyDescent="0.2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  <c r="CJ549" s="105"/>
      <c r="CK549" s="105"/>
      <c r="CL549" s="105"/>
      <c r="CM549" s="105"/>
      <c r="CN549" s="105"/>
      <c r="CO549" s="105"/>
      <c r="CP549" s="105"/>
      <c r="CQ549" s="105"/>
      <c r="CR549" s="105"/>
      <c r="CS549" s="105"/>
      <c r="CT549" s="105"/>
      <c r="CU549" s="105"/>
      <c r="CV549" s="105"/>
      <c r="CW549" s="105"/>
      <c r="CX549" s="105"/>
      <c r="CY549" s="105"/>
      <c r="CZ549" s="105"/>
      <c r="DA549" s="105"/>
      <c r="DB549" s="105"/>
      <c r="DC549" s="105"/>
      <c r="DD549" s="105"/>
      <c r="DE549" s="105"/>
      <c r="DF549" s="105"/>
      <c r="DG549" s="105"/>
      <c r="DH549" s="105"/>
      <c r="DI549" s="105"/>
      <c r="DJ549" s="105"/>
      <c r="DK549" s="105"/>
      <c r="DL549" s="105"/>
      <c r="DM549" s="105"/>
      <c r="DN549" s="105"/>
      <c r="DO549" s="105"/>
      <c r="DP549" s="105"/>
    </row>
    <row r="550" spans="1:120" x14ac:dyDescent="0.2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  <c r="CJ550" s="105"/>
      <c r="CK550" s="105"/>
      <c r="CL550" s="105"/>
      <c r="CM550" s="105"/>
      <c r="CN550" s="105"/>
      <c r="CO550" s="105"/>
      <c r="CP550" s="105"/>
      <c r="CQ550" s="105"/>
      <c r="CR550" s="105"/>
      <c r="CS550" s="105"/>
      <c r="CT550" s="105"/>
      <c r="CU550" s="105"/>
      <c r="CV550" s="105"/>
      <c r="CW550" s="105"/>
      <c r="CX550" s="105"/>
      <c r="CY550" s="105"/>
      <c r="CZ550" s="105"/>
      <c r="DA550" s="105"/>
      <c r="DB550" s="105"/>
      <c r="DC550" s="105"/>
      <c r="DD550" s="105"/>
      <c r="DE550" s="105"/>
      <c r="DF550" s="105"/>
      <c r="DG550" s="105"/>
      <c r="DH550" s="105"/>
      <c r="DI550" s="105"/>
      <c r="DJ550" s="105"/>
      <c r="DK550" s="105"/>
      <c r="DL550" s="105"/>
      <c r="DM550" s="105"/>
      <c r="DN550" s="105"/>
      <c r="DO550" s="105"/>
      <c r="DP550" s="105"/>
    </row>
    <row r="551" spans="1:120" x14ac:dyDescent="0.2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  <c r="CJ551" s="105"/>
      <c r="CK551" s="105"/>
      <c r="CL551" s="105"/>
      <c r="CM551" s="105"/>
      <c r="CN551" s="105"/>
      <c r="CO551" s="105"/>
      <c r="CP551" s="105"/>
      <c r="CQ551" s="105"/>
      <c r="CR551" s="105"/>
      <c r="CS551" s="105"/>
      <c r="CT551" s="105"/>
      <c r="CU551" s="105"/>
      <c r="CV551" s="105"/>
      <c r="CW551" s="105"/>
      <c r="CX551" s="105"/>
      <c r="CY551" s="105"/>
      <c r="CZ551" s="105"/>
      <c r="DA551" s="105"/>
      <c r="DB551" s="105"/>
      <c r="DC551" s="105"/>
      <c r="DD551" s="105"/>
      <c r="DE551" s="105"/>
      <c r="DF551" s="105"/>
      <c r="DG551" s="105"/>
      <c r="DH551" s="105"/>
      <c r="DI551" s="105"/>
      <c r="DJ551" s="105"/>
      <c r="DK551" s="105"/>
      <c r="DL551" s="105"/>
      <c r="DM551" s="105"/>
      <c r="DN551" s="105"/>
      <c r="DO551" s="105"/>
      <c r="DP551" s="105"/>
    </row>
    <row r="552" spans="1:120" x14ac:dyDescent="0.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  <c r="CJ552" s="105"/>
      <c r="CK552" s="105"/>
      <c r="CL552" s="105"/>
      <c r="CM552" s="105"/>
      <c r="CN552" s="105"/>
      <c r="CO552" s="105"/>
      <c r="CP552" s="105"/>
      <c r="CQ552" s="105"/>
      <c r="CR552" s="105"/>
      <c r="CS552" s="105"/>
      <c r="CT552" s="105"/>
      <c r="CU552" s="105"/>
      <c r="CV552" s="105"/>
      <c r="CW552" s="105"/>
      <c r="CX552" s="105"/>
      <c r="CY552" s="105"/>
      <c r="CZ552" s="105"/>
      <c r="DA552" s="105"/>
      <c r="DB552" s="105"/>
      <c r="DC552" s="105"/>
      <c r="DD552" s="105"/>
      <c r="DE552" s="105"/>
      <c r="DF552" s="105"/>
      <c r="DG552" s="105"/>
      <c r="DH552" s="105"/>
      <c r="DI552" s="105"/>
      <c r="DJ552" s="105"/>
      <c r="DK552" s="105"/>
      <c r="DL552" s="105"/>
      <c r="DM552" s="105"/>
      <c r="DN552" s="105"/>
      <c r="DO552" s="105"/>
      <c r="DP552" s="105"/>
    </row>
    <row r="553" spans="1:120" x14ac:dyDescent="0.2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5"/>
      <c r="CK553" s="105"/>
      <c r="CL553" s="105"/>
      <c r="CM553" s="105"/>
      <c r="CN553" s="105"/>
      <c r="CO553" s="105"/>
      <c r="CP553" s="105"/>
      <c r="CQ553" s="105"/>
      <c r="CR553" s="105"/>
      <c r="CS553" s="105"/>
      <c r="CT553" s="105"/>
      <c r="CU553" s="105"/>
      <c r="CV553" s="105"/>
      <c r="CW553" s="105"/>
      <c r="CX553" s="105"/>
      <c r="CY553" s="105"/>
      <c r="CZ553" s="105"/>
      <c r="DA553" s="105"/>
      <c r="DB553" s="105"/>
      <c r="DC553" s="105"/>
      <c r="DD553" s="105"/>
      <c r="DE553" s="105"/>
      <c r="DF553" s="105"/>
      <c r="DG553" s="105"/>
      <c r="DH553" s="105"/>
      <c r="DI553" s="105"/>
      <c r="DJ553" s="105"/>
      <c r="DK553" s="105"/>
      <c r="DL553" s="105"/>
      <c r="DM553" s="105"/>
      <c r="DN553" s="105"/>
      <c r="DO553" s="105"/>
      <c r="DP553" s="105"/>
    </row>
    <row r="554" spans="1:120" x14ac:dyDescent="0.2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  <c r="CJ554" s="105"/>
      <c r="CK554" s="105"/>
      <c r="CL554" s="105"/>
      <c r="CM554" s="105"/>
      <c r="CN554" s="105"/>
      <c r="CO554" s="105"/>
      <c r="CP554" s="105"/>
      <c r="CQ554" s="105"/>
      <c r="CR554" s="105"/>
      <c r="CS554" s="105"/>
      <c r="CT554" s="105"/>
      <c r="CU554" s="105"/>
      <c r="CV554" s="105"/>
      <c r="CW554" s="105"/>
      <c r="CX554" s="105"/>
      <c r="CY554" s="105"/>
      <c r="CZ554" s="105"/>
      <c r="DA554" s="105"/>
      <c r="DB554" s="105"/>
      <c r="DC554" s="105"/>
      <c r="DD554" s="105"/>
      <c r="DE554" s="105"/>
      <c r="DF554" s="105"/>
      <c r="DG554" s="105"/>
      <c r="DH554" s="105"/>
      <c r="DI554" s="105"/>
      <c r="DJ554" s="105"/>
      <c r="DK554" s="105"/>
      <c r="DL554" s="105"/>
      <c r="DM554" s="105"/>
      <c r="DN554" s="105"/>
      <c r="DO554" s="105"/>
      <c r="DP554" s="105"/>
    </row>
    <row r="555" spans="1:120" x14ac:dyDescent="0.2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5"/>
      <c r="CK555" s="105"/>
      <c r="CL555" s="105"/>
      <c r="CM555" s="105"/>
      <c r="CN555" s="105"/>
      <c r="CO555" s="105"/>
      <c r="CP555" s="105"/>
      <c r="CQ555" s="105"/>
      <c r="CR555" s="105"/>
      <c r="CS555" s="105"/>
      <c r="CT555" s="105"/>
      <c r="CU555" s="105"/>
      <c r="CV555" s="105"/>
      <c r="CW555" s="105"/>
      <c r="CX555" s="105"/>
      <c r="CY555" s="105"/>
      <c r="CZ555" s="105"/>
      <c r="DA555" s="105"/>
      <c r="DB555" s="105"/>
      <c r="DC555" s="105"/>
      <c r="DD555" s="105"/>
      <c r="DE555" s="105"/>
      <c r="DF555" s="105"/>
      <c r="DG555" s="105"/>
      <c r="DH555" s="105"/>
      <c r="DI555" s="105"/>
      <c r="DJ555" s="105"/>
      <c r="DK555" s="105"/>
      <c r="DL555" s="105"/>
      <c r="DM555" s="105"/>
      <c r="DN555" s="105"/>
      <c r="DO555" s="105"/>
      <c r="DP555" s="105"/>
    </row>
    <row r="556" spans="1:120" x14ac:dyDescent="0.2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  <c r="CJ556" s="105"/>
      <c r="CK556" s="105"/>
      <c r="CL556" s="105"/>
      <c r="CM556" s="105"/>
      <c r="CN556" s="105"/>
      <c r="CO556" s="105"/>
      <c r="CP556" s="105"/>
      <c r="CQ556" s="105"/>
      <c r="CR556" s="105"/>
      <c r="CS556" s="105"/>
      <c r="CT556" s="105"/>
      <c r="CU556" s="105"/>
      <c r="CV556" s="105"/>
      <c r="CW556" s="105"/>
      <c r="CX556" s="105"/>
      <c r="CY556" s="105"/>
      <c r="CZ556" s="105"/>
      <c r="DA556" s="105"/>
      <c r="DB556" s="105"/>
      <c r="DC556" s="105"/>
      <c r="DD556" s="105"/>
      <c r="DE556" s="105"/>
      <c r="DF556" s="105"/>
      <c r="DG556" s="105"/>
      <c r="DH556" s="105"/>
      <c r="DI556" s="105"/>
      <c r="DJ556" s="105"/>
      <c r="DK556" s="105"/>
      <c r="DL556" s="105"/>
      <c r="DM556" s="105"/>
      <c r="DN556" s="105"/>
      <c r="DO556" s="105"/>
      <c r="DP556" s="105"/>
    </row>
    <row r="557" spans="1:120" x14ac:dyDescent="0.2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  <c r="CJ557" s="105"/>
      <c r="CK557" s="105"/>
      <c r="CL557" s="105"/>
      <c r="CM557" s="105"/>
      <c r="CN557" s="105"/>
      <c r="CO557" s="105"/>
      <c r="CP557" s="105"/>
      <c r="CQ557" s="105"/>
      <c r="CR557" s="105"/>
      <c r="CS557" s="105"/>
      <c r="CT557" s="105"/>
      <c r="CU557" s="105"/>
      <c r="CV557" s="105"/>
      <c r="CW557" s="105"/>
      <c r="CX557" s="105"/>
      <c r="CY557" s="105"/>
      <c r="CZ557" s="105"/>
      <c r="DA557" s="105"/>
      <c r="DB557" s="105"/>
      <c r="DC557" s="105"/>
      <c r="DD557" s="105"/>
      <c r="DE557" s="105"/>
      <c r="DF557" s="105"/>
      <c r="DG557" s="105"/>
      <c r="DH557" s="105"/>
      <c r="DI557" s="105"/>
      <c r="DJ557" s="105"/>
      <c r="DK557" s="105"/>
      <c r="DL557" s="105"/>
      <c r="DM557" s="105"/>
      <c r="DN557" s="105"/>
      <c r="DO557" s="105"/>
      <c r="DP557" s="105"/>
    </row>
    <row r="558" spans="1:120" x14ac:dyDescent="0.2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  <c r="CJ558" s="105"/>
      <c r="CK558" s="105"/>
      <c r="CL558" s="105"/>
      <c r="CM558" s="105"/>
      <c r="CN558" s="105"/>
      <c r="CO558" s="105"/>
      <c r="CP558" s="105"/>
      <c r="CQ558" s="105"/>
      <c r="CR558" s="105"/>
      <c r="CS558" s="105"/>
      <c r="CT558" s="105"/>
      <c r="CU558" s="105"/>
      <c r="CV558" s="105"/>
      <c r="CW558" s="105"/>
      <c r="CX558" s="105"/>
      <c r="CY558" s="105"/>
      <c r="CZ558" s="105"/>
      <c r="DA558" s="105"/>
      <c r="DB558" s="105"/>
      <c r="DC558" s="105"/>
      <c r="DD558" s="105"/>
      <c r="DE558" s="105"/>
      <c r="DF558" s="105"/>
      <c r="DG558" s="105"/>
      <c r="DH558" s="105"/>
      <c r="DI558" s="105"/>
      <c r="DJ558" s="105"/>
      <c r="DK558" s="105"/>
      <c r="DL558" s="105"/>
      <c r="DM558" s="105"/>
      <c r="DN558" s="105"/>
      <c r="DO558" s="105"/>
      <c r="DP558" s="105"/>
    </row>
    <row r="559" spans="1:120" x14ac:dyDescent="0.2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  <c r="CJ559" s="105"/>
      <c r="CK559" s="105"/>
      <c r="CL559" s="105"/>
      <c r="CM559" s="105"/>
      <c r="CN559" s="105"/>
      <c r="CO559" s="105"/>
      <c r="CP559" s="105"/>
      <c r="CQ559" s="105"/>
      <c r="CR559" s="105"/>
      <c r="CS559" s="105"/>
      <c r="CT559" s="105"/>
      <c r="CU559" s="105"/>
      <c r="CV559" s="105"/>
      <c r="CW559" s="105"/>
      <c r="CX559" s="105"/>
      <c r="CY559" s="105"/>
      <c r="CZ559" s="105"/>
      <c r="DA559" s="105"/>
      <c r="DB559" s="105"/>
      <c r="DC559" s="105"/>
      <c r="DD559" s="105"/>
      <c r="DE559" s="105"/>
      <c r="DF559" s="105"/>
      <c r="DG559" s="105"/>
      <c r="DH559" s="105"/>
      <c r="DI559" s="105"/>
      <c r="DJ559" s="105"/>
      <c r="DK559" s="105"/>
      <c r="DL559" s="105"/>
      <c r="DM559" s="105"/>
      <c r="DN559" s="105"/>
      <c r="DO559" s="105"/>
      <c r="DP559" s="105"/>
    </row>
    <row r="560" spans="1:120" x14ac:dyDescent="0.2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  <c r="CJ560" s="105"/>
      <c r="CK560" s="105"/>
      <c r="CL560" s="105"/>
      <c r="CM560" s="105"/>
      <c r="CN560" s="105"/>
      <c r="CO560" s="105"/>
      <c r="CP560" s="105"/>
      <c r="CQ560" s="105"/>
      <c r="CR560" s="105"/>
      <c r="CS560" s="105"/>
      <c r="CT560" s="105"/>
      <c r="CU560" s="105"/>
      <c r="CV560" s="105"/>
      <c r="CW560" s="105"/>
      <c r="CX560" s="105"/>
      <c r="CY560" s="105"/>
      <c r="CZ560" s="105"/>
      <c r="DA560" s="105"/>
      <c r="DB560" s="105"/>
      <c r="DC560" s="105"/>
      <c r="DD560" s="105"/>
      <c r="DE560" s="105"/>
      <c r="DF560" s="105"/>
      <c r="DG560" s="105"/>
      <c r="DH560" s="105"/>
      <c r="DI560" s="105"/>
      <c r="DJ560" s="105"/>
      <c r="DK560" s="105"/>
      <c r="DL560" s="105"/>
      <c r="DM560" s="105"/>
      <c r="DN560" s="105"/>
      <c r="DO560" s="105"/>
      <c r="DP560" s="105"/>
    </row>
    <row r="561" spans="1:120" x14ac:dyDescent="0.2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  <c r="CJ561" s="105"/>
      <c r="CK561" s="105"/>
      <c r="CL561" s="105"/>
      <c r="CM561" s="105"/>
      <c r="CN561" s="105"/>
      <c r="CO561" s="105"/>
      <c r="CP561" s="105"/>
      <c r="CQ561" s="105"/>
      <c r="CR561" s="105"/>
      <c r="CS561" s="105"/>
      <c r="CT561" s="105"/>
      <c r="CU561" s="105"/>
      <c r="CV561" s="105"/>
      <c r="CW561" s="105"/>
      <c r="CX561" s="105"/>
      <c r="CY561" s="105"/>
      <c r="CZ561" s="105"/>
      <c r="DA561" s="105"/>
      <c r="DB561" s="105"/>
      <c r="DC561" s="105"/>
      <c r="DD561" s="105"/>
      <c r="DE561" s="105"/>
      <c r="DF561" s="105"/>
      <c r="DG561" s="105"/>
      <c r="DH561" s="105"/>
      <c r="DI561" s="105"/>
      <c r="DJ561" s="105"/>
      <c r="DK561" s="105"/>
      <c r="DL561" s="105"/>
      <c r="DM561" s="105"/>
      <c r="DN561" s="105"/>
      <c r="DO561" s="105"/>
      <c r="DP561" s="105"/>
    </row>
    <row r="562" spans="1:120" x14ac:dyDescent="0.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5"/>
      <c r="CK562" s="105"/>
      <c r="CL562" s="105"/>
      <c r="CM562" s="105"/>
      <c r="CN562" s="105"/>
      <c r="CO562" s="105"/>
      <c r="CP562" s="105"/>
      <c r="CQ562" s="105"/>
      <c r="CR562" s="105"/>
      <c r="CS562" s="105"/>
      <c r="CT562" s="105"/>
      <c r="CU562" s="105"/>
      <c r="CV562" s="105"/>
      <c r="CW562" s="105"/>
      <c r="CX562" s="105"/>
      <c r="CY562" s="105"/>
      <c r="CZ562" s="105"/>
      <c r="DA562" s="105"/>
      <c r="DB562" s="105"/>
      <c r="DC562" s="105"/>
      <c r="DD562" s="105"/>
      <c r="DE562" s="105"/>
      <c r="DF562" s="105"/>
      <c r="DG562" s="105"/>
      <c r="DH562" s="105"/>
      <c r="DI562" s="105"/>
      <c r="DJ562" s="105"/>
      <c r="DK562" s="105"/>
      <c r="DL562" s="105"/>
      <c r="DM562" s="105"/>
      <c r="DN562" s="105"/>
      <c r="DO562" s="105"/>
      <c r="DP562" s="105"/>
    </row>
    <row r="563" spans="1:120" x14ac:dyDescent="0.2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  <c r="CJ563" s="105"/>
      <c r="CK563" s="105"/>
      <c r="CL563" s="105"/>
      <c r="CM563" s="105"/>
      <c r="CN563" s="105"/>
      <c r="CO563" s="105"/>
      <c r="CP563" s="105"/>
      <c r="CQ563" s="105"/>
      <c r="CR563" s="105"/>
      <c r="CS563" s="105"/>
      <c r="CT563" s="105"/>
      <c r="CU563" s="105"/>
      <c r="CV563" s="105"/>
      <c r="CW563" s="105"/>
      <c r="CX563" s="105"/>
      <c r="CY563" s="105"/>
      <c r="CZ563" s="105"/>
      <c r="DA563" s="105"/>
      <c r="DB563" s="105"/>
      <c r="DC563" s="105"/>
      <c r="DD563" s="105"/>
      <c r="DE563" s="105"/>
      <c r="DF563" s="105"/>
      <c r="DG563" s="105"/>
      <c r="DH563" s="105"/>
      <c r="DI563" s="105"/>
      <c r="DJ563" s="105"/>
      <c r="DK563" s="105"/>
      <c r="DL563" s="105"/>
      <c r="DM563" s="105"/>
      <c r="DN563" s="105"/>
      <c r="DO563" s="105"/>
      <c r="DP563" s="105"/>
    </row>
    <row r="564" spans="1:120" x14ac:dyDescent="0.2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  <c r="CJ564" s="105"/>
      <c r="CK564" s="105"/>
      <c r="CL564" s="105"/>
      <c r="CM564" s="105"/>
      <c r="CN564" s="105"/>
      <c r="CO564" s="105"/>
      <c r="CP564" s="105"/>
      <c r="CQ564" s="105"/>
      <c r="CR564" s="105"/>
      <c r="CS564" s="105"/>
      <c r="CT564" s="105"/>
      <c r="CU564" s="105"/>
      <c r="CV564" s="105"/>
      <c r="CW564" s="105"/>
      <c r="CX564" s="105"/>
      <c r="CY564" s="105"/>
      <c r="CZ564" s="105"/>
      <c r="DA564" s="105"/>
      <c r="DB564" s="105"/>
      <c r="DC564" s="105"/>
      <c r="DD564" s="105"/>
      <c r="DE564" s="105"/>
      <c r="DF564" s="105"/>
      <c r="DG564" s="105"/>
      <c r="DH564" s="105"/>
      <c r="DI564" s="105"/>
      <c r="DJ564" s="105"/>
      <c r="DK564" s="105"/>
      <c r="DL564" s="105"/>
      <c r="DM564" s="105"/>
      <c r="DN564" s="105"/>
      <c r="DO564" s="105"/>
      <c r="DP564" s="105"/>
    </row>
    <row r="565" spans="1:120" x14ac:dyDescent="0.2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  <c r="CJ565" s="105"/>
      <c r="CK565" s="105"/>
      <c r="CL565" s="105"/>
      <c r="CM565" s="105"/>
      <c r="CN565" s="105"/>
      <c r="CO565" s="105"/>
      <c r="CP565" s="105"/>
      <c r="CQ565" s="105"/>
      <c r="CR565" s="105"/>
      <c r="CS565" s="105"/>
      <c r="CT565" s="105"/>
      <c r="CU565" s="105"/>
      <c r="CV565" s="105"/>
      <c r="CW565" s="105"/>
      <c r="CX565" s="105"/>
      <c r="CY565" s="105"/>
      <c r="CZ565" s="105"/>
      <c r="DA565" s="105"/>
      <c r="DB565" s="105"/>
      <c r="DC565" s="105"/>
      <c r="DD565" s="105"/>
      <c r="DE565" s="105"/>
      <c r="DF565" s="105"/>
      <c r="DG565" s="105"/>
      <c r="DH565" s="105"/>
      <c r="DI565" s="105"/>
      <c r="DJ565" s="105"/>
      <c r="DK565" s="105"/>
      <c r="DL565" s="105"/>
      <c r="DM565" s="105"/>
      <c r="DN565" s="105"/>
      <c r="DO565" s="105"/>
      <c r="DP565" s="105"/>
    </row>
    <row r="566" spans="1:120" x14ac:dyDescent="0.2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  <c r="CJ566" s="105"/>
      <c r="CK566" s="105"/>
      <c r="CL566" s="105"/>
      <c r="CM566" s="105"/>
      <c r="CN566" s="105"/>
      <c r="CO566" s="105"/>
      <c r="CP566" s="105"/>
      <c r="CQ566" s="105"/>
      <c r="CR566" s="105"/>
      <c r="CS566" s="105"/>
      <c r="CT566" s="105"/>
      <c r="CU566" s="105"/>
      <c r="CV566" s="105"/>
      <c r="CW566" s="105"/>
      <c r="CX566" s="105"/>
      <c r="CY566" s="105"/>
      <c r="CZ566" s="105"/>
      <c r="DA566" s="105"/>
      <c r="DB566" s="105"/>
      <c r="DC566" s="105"/>
      <c r="DD566" s="105"/>
      <c r="DE566" s="105"/>
      <c r="DF566" s="105"/>
      <c r="DG566" s="105"/>
      <c r="DH566" s="105"/>
      <c r="DI566" s="105"/>
      <c r="DJ566" s="105"/>
      <c r="DK566" s="105"/>
      <c r="DL566" s="105"/>
      <c r="DM566" s="105"/>
      <c r="DN566" s="105"/>
      <c r="DO566" s="105"/>
      <c r="DP566" s="105"/>
    </row>
    <row r="567" spans="1:120" x14ac:dyDescent="0.2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5"/>
      <c r="CR567" s="105"/>
      <c r="CS567" s="105"/>
      <c r="CT567" s="105"/>
      <c r="CU567" s="105"/>
      <c r="CV567" s="105"/>
      <c r="CW567" s="105"/>
      <c r="CX567" s="105"/>
      <c r="CY567" s="105"/>
      <c r="CZ567" s="105"/>
      <c r="DA567" s="105"/>
      <c r="DB567" s="105"/>
      <c r="DC567" s="105"/>
      <c r="DD567" s="105"/>
      <c r="DE567" s="105"/>
      <c r="DF567" s="105"/>
      <c r="DG567" s="105"/>
      <c r="DH567" s="105"/>
      <c r="DI567" s="105"/>
      <c r="DJ567" s="105"/>
      <c r="DK567" s="105"/>
      <c r="DL567" s="105"/>
      <c r="DM567" s="105"/>
      <c r="DN567" s="105"/>
      <c r="DO567" s="105"/>
      <c r="DP567" s="105"/>
    </row>
    <row r="568" spans="1:120" x14ac:dyDescent="0.2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5"/>
      <c r="CK568" s="105"/>
      <c r="CL568" s="105"/>
      <c r="CM568" s="105"/>
      <c r="CN568" s="105"/>
      <c r="CO568" s="105"/>
      <c r="CP568" s="105"/>
      <c r="CQ568" s="105"/>
      <c r="CR568" s="105"/>
      <c r="CS568" s="105"/>
      <c r="CT568" s="105"/>
      <c r="CU568" s="105"/>
      <c r="CV568" s="105"/>
      <c r="CW568" s="105"/>
      <c r="CX568" s="105"/>
      <c r="CY568" s="105"/>
      <c r="CZ568" s="105"/>
      <c r="DA568" s="105"/>
      <c r="DB568" s="105"/>
      <c r="DC568" s="105"/>
      <c r="DD568" s="105"/>
      <c r="DE568" s="105"/>
      <c r="DF568" s="105"/>
      <c r="DG568" s="105"/>
      <c r="DH568" s="105"/>
      <c r="DI568" s="105"/>
      <c r="DJ568" s="105"/>
      <c r="DK568" s="105"/>
      <c r="DL568" s="105"/>
      <c r="DM568" s="105"/>
      <c r="DN568" s="105"/>
      <c r="DO568" s="105"/>
      <c r="DP568" s="105"/>
    </row>
    <row r="569" spans="1:120" x14ac:dyDescent="0.2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  <c r="CJ569" s="105"/>
      <c r="CK569" s="105"/>
      <c r="CL569" s="105"/>
      <c r="CM569" s="105"/>
      <c r="CN569" s="105"/>
      <c r="CO569" s="105"/>
      <c r="CP569" s="105"/>
      <c r="CQ569" s="105"/>
      <c r="CR569" s="105"/>
      <c r="CS569" s="105"/>
      <c r="CT569" s="105"/>
      <c r="CU569" s="105"/>
      <c r="CV569" s="105"/>
      <c r="CW569" s="105"/>
      <c r="CX569" s="105"/>
      <c r="CY569" s="105"/>
      <c r="CZ569" s="105"/>
      <c r="DA569" s="105"/>
      <c r="DB569" s="105"/>
      <c r="DC569" s="105"/>
      <c r="DD569" s="105"/>
      <c r="DE569" s="105"/>
      <c r="DF569" s="105"/>
      <c r="DG569" s="105"/>
      <c r="DH569" s="105"/>
      <c r="DI569" s="105"/>
      <c r="DJ569" s="105"/>
      <c r="DK569" s="105"/>
      <c r="DL569" s="105"/>
      <c r="DM569" s="105"/>
      <c r="DN569" s="105"/>
      <c r="DO569" s="105"/>
      <c r="DP569" s="105"/>
    </row>
    <row r="570" spans="1:120" x14ac:dyDescent="0.2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  <c r="CJ570" s="105"/>
      <c r="CK570" s="105"/>
      <c r="CL570" s="105"/>
      <c r="CM570" s="105"/>
      <c r="CN570" s="105"/>
      <c r="CO570" s="105"/>
      <c r="CP570" s="105"/>
      <c r="CQ570" s="105"/>
      <c r="CR570" s="105"/>
      <c r="CS570" s="105"/>
      <c r="CT570" s="105"/>
      <c r="CU570" s="105"/>
      <c r="CV570" s="105"/>
      <c r="CW570" s="105"/>
      <c r="CX570" s="105"/>
      <c r="CY570" s="105"/>
      <c r="CZ570" s="105"/>
      <c r="DA570" s="105"/>
      <c r="DB570" s="105"/>
      <c r="DC570" s="105"/>
      <c r="DD570" s="105"/>
      <c r="DE570" s="105"/>
      <c r="DF570" s="105"/>
      <c r="DG570" s="105"/>
      <c r="DH570" s="105"/>
      <c r="DI570" s="105"/>
      <c r="DJ570" s="105"/>
      <c r="DK570" s="105"/>
      <c r="DL570" s="105"/>
      <c r="DM570" s="105"/>
      <c r="DN570" s="105"/>
      <c r="DO570" s="105"/>
      <c r="DP570" s="105"/>
    </row>
    <row r="571" spans="1:120" x14ac:dyDescent="0.2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5"/>
      <c r="CK571" s="105"/>
      <c r="CL571" s="105"/>
      <c r="CM571" s="105"/>
      <c r="CN571" s="105"/>
      <c r="CO571" s="105"/>
      <c r="CP571" s="105"/>
      <c r="CQ571" s="105"/>
      <c r="CR571" s="105"/>
      <c r="CS571" s="105"/>
      <c r="CT571" s="105"/>
      <c r="CU571" s="105"/>
      <c r="CV571" s="105"/>
      <c r="CW571" s="105"/>
      <c r="CX571" s="105"/>
      <c r="CY571" s="105"/>
      <c r="CZ571" s="105"/>
      <c r="DA571" s="105"/>
      <c r="DB571" s="105"/>
      <c r="DC571" s="105"/>
      <c r="DD571" s="105"/>
      <c r="DE571" s="105"/>
      <c r="DF571" s="105"/>
      <c r="DG571" s="105"/>
      <c r="DH571" s="105"/>
      <c r="DI571" s="105"/>
      <c r="DJ571" s="105"/>
      <c r="DK571" s="105"/>
      <c r="DL571" s="105"/>
      <c r="DM571" s="105"/>
      <c r="DN571" s="105"/>
      <c r="DO571" s="105"/>
      <c r="DP571" s="105"/>
    </row>
    <row r="572" spans="1:120" x14ac:dyDescent="0.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  <c r="CJ572" s="105"/>
      <c r="CK572" s="105"/>
      <c r="CL572" s="105"/>
      <c r="CM572" s="105"/>
      <c r="CN572" s="105"/>
      <c r="CO572" s="105"/>
      <c r="CP572" s="105"/>
      <c r="CQ572" s="105"/>
      <c r="CR572" s="105"/>
      <c r="CS572" s="105"/>
      <c r="CT572" s="105"/>
      <c r="CU572" s="105"/>
      <c r="CV572" s="105"/>
      <c r="CW572" s="105"/>
      <c r="CX572" s="105"/>
      <c r="CY572" s="105"/>
      <c r="CZ572" s="105"/>
      <c r="DA572" s="105"/>
      <c r="DB572" s="105"/>
      <c r="DC572" s="105"/>
      <c r="DD572" s="105"/>
      <c r="DE572" s="105"/>
      <c r="DF572" s="105"/>
      <c r="DG572" s="105"/>
      <c r="DH572" s="105"/>
      <c r="DI572" s="105"/>
      <c r="DJ572" s="105"/>
      <c r="DK572" s="105"/>
      <c r="DL572" s="105"/>
      <c r="DM572" s="105"/>
      <c r="DN572" s="105"/>
      <c r="DO572" s="105"/>
      <c r="DP572" s="105"/>
    </row>
    <row r="573" spans="1:120" x14ac:dyDescent="0.2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  <c r="CJ573" s="105"/>
      <c r="CK573" s="105"/>
      <c r="CL573" s="105"/>
      <c r="CM573" s="105"/>
      <c r="CN573" s="105"/>
      <c r="CO573" s="105"/>
      <c r="CP573" s="105"/>
      <c r="CQ573" s="105"/>
      <c r="CR573" s="105"/>
      <c r="CS573" s="105"/>
      <c r="CT573" s="105"/>
      <c r="CU573" s="105"/>
      <c r="CV573" s="105"/>
      <c r="CW573" s="105"/>
      <c r="CX573" s="105"/>
      <c r="CY573" s="105"/>
      <c r="CZ573" s="105"/>
      <c r="DA573" s="105"/>
      <c r="DB573" s="105"/>
      <c r="DC573" s="105"/>
      <c r="DD573" s="105"/>
      <c r="DE573" s="105"/>
      <c r="DF573" s="105"/>
      <c r="DG573" s="105"/>
      <c r="DH573" s="105"/>
      <c r="DI573" s="105"/>
      <c r="DJ573" s="105"/>
      <c r="DK573" s="105"/>
      <c r="DL573" s="105"/>
      <c r="DM573" s="105"/>
      <c r="DN573" s="105"/>
      <c r="DO573" s="105"/>
      <c r="DP573" s="105"/>
    </row>
    <row r="574" spans="1:120" x14ac:dyDescent="0.2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  <c r="CJ574" s="105"/>
      <c r="CK574" s="105"/>
      <c r="CL574" s="105"/>
      <c r="CM574" s="105"/>
      <c r="CN574" s="105"/>
      <c r="CO574" s="105"/>
      <c r="CP574" s="105"/>
      <c r="CQ574" s="105"/>
      <c r="CR574" s="105"/>
      <c r="CS574" s="105"/>
      <c r="CT574" s="105"/>
      <c r="CU574" s="105"/>
      <c r="CV574" s="105"/>
      <c r="CW574" s="105"/>
      <c r="CX574" s="105"/>
      <c r="CY574" s="105"/>
      <c r="CZ574" s="105"/>
      <c r="DA574" s="105"/>
      <c r="DB574" s="105"/>
      <c r="DC574" s="105"/>
      <c r="DD574" s="105"/>
      <c r="DE574" s="105"/>
      <c r="DF574" s="105"/>
      <c r="DG574" s="105"/>
      <c r="DH574" s="105"/>
      <c r="DI574" s="105"/>
      <c r="DJ574" s="105"/>
      <c r="DK574" s="105"/>
      <c r="DL574" s="105"/>
      <c r="DM574" s="105"/>
      <c r="DN574" s="105"/>
      <c r="DO574" s="105"/>
      <c r="DP574" s="105"/>
    </row>
    <row r="575" spans="1:120" x14ac:dyDescent="0.2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  <c r="CJ575" s="105"/>
      <c r="CK575" s="105"/>
      <c r="CL575" s="105"/>
      <c r="CM575" s="105"/>
      <c r="CN575" s="105"/>
      <c r="CO575" s="105"/>
      <c r="CP575" s="105"/>
      <c r="CQ575" s="105"/>
      <c r="CR575" s="105"/>
      <c r="CS575" s="105"/>
      <c r="CT575" s="105"/>
      <c r="CU575" s="105"/>
      <c r="CV575" s="105"/>
      <c r="CW575" s="105"/>
      <c r="CX575" s="105"/>
      <c r="CY575" s="105"/>
      <c r="CZ575" s="105"/>
      <c r="DA575" s="105"/>
      <c r="DB575" s="105"/>
      <c r="DC575" s="105"/>
      <c r="DD575" s="105"/>
      <c r="DE575" s="105"/>
      <c r="DF575" s="105"/>
      <c r="DG575" s="105"/>
      <c r="DH575" s="105"/>
      <c r="DI575" s="105"/>
      <c r="DJ575" s="105"/>
      <c r="DK575" s="105"/>
      <c r="DL575" s="105"/>
      <c r="DM575" s="105"/>
      <c r="DN575" s="105"/>
      <c r="DO575" s="105"/>
      <c r="DP575" s="105"/>
    </row>
    <row r="576" spans="1:120" x14ac:dyDescent="0.2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  <c r="CJ576" s="105"/>
      <c r="CK576" s="105"/>
      <c r="CL576" s="105"/>
      <c r="CM576" s="105"/>
      <c r="CN576" s="105"/>
      <c r="CO576" s="105"/>
      <c r="CP576" s="105"/>
      <c r="CQ576" s="105"/>
      <c r="CR576" s="105"/>
      <c r="CS576" s="105"/>
      <c r="CT576" s="105"/>
      <c r="CU576" s="105"/>
      <c r="CV576" s="105"/>
      <c r="CW576" s="105"/>
      <c r="CX576" s="105"/>
      <c r="CY576" s="105"/>
      <c r="CZ576" s="105"/>
      <c r="DA576" s="105"/>
      <c r="DB576" s="105"/>
      <c r="DC576" s="105"/>
      <c r="DD576" s="105"/>
      <c r="DE576" s="105"/>
      <c r="DF576" s="105"/>
      <c r="DG576" s="105"/>
      <c r="DH576" s="105"/>
      <c r="DI576" s="105"/>
      <c r="DJ576" s="105"/>
      <c r="DK576" s="105"/>
      <c r="DL576" s="105"/>
      <c r="DM576" s="105"/>
      <c r="DN576" s="105"/>
      <c r="DO576" s="105"/>
      <c r="DP576" s="105"/>
    </row>
    <row r="577" spans="1:120" x14ac:dyDescent="0.2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5"/>
      <c r="CK577" s="105"/>
      <c r="CL577" s="105"/>
      <c r="CM577" s="105"/>
      <c r="CN577" s="105"/>
      <c r="CO577" s="105"/>
      <c r="CP577" s="105"/>
      <c r="CQ577" s="105"/>
      <c r="CR577" s="105"/>
      <c r="CS577" s="105"/>
      <c r="CT577" s="105"/>
      <c r="CU577" s="105"/>
      <c r="CV577" s="105"/>
      <c r="CW577" s="105"/>
      <c r="CX577" s="105"/>
      <c r="CY577" s="105"/>
      <c r="CZ577" s="105"/>
      <c r="DA577" s="105"/>
      <c r="DB577" s="105"/>
      <c r="DC577" s="105"/>
      <c r="DD577" s="105"/>
      <c r="DE577" s="105"/>
      <c r="DF577" s="105"/>
      <c r="DG577" s="105"/>
      <c r="DH577" s="105"/>
      <c r="DI577" s="105"/>
      <c r="DJ577" s="105"/>
      <c r="DK577" s="105"/>
      <c r="DL577" s="105"/>
      <c r="DM577" s="105"/>
      <c r="DN577" s="105"/>
      <c r="DO577" s="105"/>
      <c r="DP577" s="105"/>
    </row>
    <row r="578" spans="1:120" x14ac:dyDescent="0.2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  <c r="CJ578" s="105"/>
      <c r="CK578" s="105"/>
      <c r="CL578" s="105"/>
      <c r="CM578" s="105"/>
      <c r="CN578" s="105"/>
      <c r="CO578" s="105"/>
      <c r="CP578" s="105"/>
      <c r="CQ578" s="105"/>
      <c r="CR578" s="105"/>
      <c r="CS578" s="105"/>
      <c r="CT578" s="105"/>
      <c r="CU578" s="105"/>
      <c r="CV578" s="105"/>
      <c r="CW578" s="105"/>
      <c r="CX578" s="105"/>
      <c r="CY578" s="105"/>
      <c r="CZ578" s="105"/>
      <c r="DA578" s="105"/>
      <c r="DB578" s="105"/>
      <c r="DC578" s="105"/>
      <c r="DD578" s="105"/>
      <c r="DE578" s="105"/>
      <c r="DF578" s="105"/>
      <c r="DG578" s="105"/>
      <c r="DH578" s="105"/>
      <c r="DI578" s="105"/>
      <c r="DJ578" s="105"/>
      <c r="DK578" s="105"/>
      <c r="DL578" s="105"/>
      <c r="DM578" s="105"/>
      <c r="DN578" s="105"/>
      <c r="DO578" s="105"/>
      <c r="DP578" s="105"/>
    </row>
    <row r="579" spans="1:120" x14ac:dyDescent="0.2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  <c r="CJ579" s="105"/>
      <c r="CK579" s="105"/>
      <c r="CL579" s="105"/>
      <c r="CM579" s="105"/>
      <c r="CN579" s="105"/>
      <c r="CO579" s="105"/>
      <c r="CP579" s="105"/>
      <c r="CQ579" s="105"/>
      <c r="CR579" s="105"/>
      <c r="CS579" s="105"/>
      <c r="CT579" s="105"/>
      <c r="CU579" s="105"/>
      <c r="CV579" s="105"/>
      <c r="CW579" s="105"/>
      <c r="CX579" s="105"/>
      <c r="CY579" s="105"/>
      <c r="CZ579" s="105"/>
      <c r="DA579" s="105"/>
      <c r="DB579" s="105"/>
      <c r="DC579" s="105"/>
      <c r="DD579" s="105"/>
      <c r="DE579" s="105"/>
      <c r="DF579" s="105"/>
      <c r="DG579" s="105"/>
      <c r="DH579" s="105"/>
      <c r="DI579" s="105"/>
      <c r="DJ579" s="105"/>
      <c r="DK579" s="105"/>
      <c r="DL579" s="105"/>
      <c r="DM579" s="105"/>
      <c r="DN579" s="105"/>
      <c r="DO579" s="105"/>
      <c r="DP579" s="105"/>
    </row>
    <row r="580" spans="1:120" x14ac:dyDescent="0.2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  <c r="CJ580" s="105"/>
      <c r="CK580" s="105"/>
      <c r="CL580" s="105"/>
      <c r="CM580" s="105"/>
      <c r="CN580" s="105"/>
      <c r="CO580" s="105"/>
      <c r="CP580" s="105"/>
      <c r="CQ580" s="105"/>
      <c r="CR580" s="105"/>
      <c r="CS580" s="105"/>
      <c r="CT580" s="105"/>
      <c r="CU580" s="105"/>
      <c r="CV580" s="105"/>
      <c r="CW580" s="105"/>
      <c r="CX580" s="105"/>
      <c r="CY580" s="105"/>
      <c r="CZ580" s="105"/>
      <c r="DA580" s="105"/>
      <c r="DB580" s="105"/>
      <c r="DC580" s="105"/>
      <c r="DD580" s="105"/>
      <c r="DE580" s="105"/>
      <c r="DF580" s="105"/>
      <c r="DG580" s="105"/>
      <c r="DH580" s="105"/>
      <c r="DI580" s="105"/>
      <c r="DJ580" s="105"/>
      <c r="DK580" s="105"/>
      <c r="DL580" s="105"/>
      <c r="DM580" s="105"/>
      <c r="DN580" s="105"/>
      <c r="DO580" s="105"/>
      <c r="DP580" s="105"/>
    </row>
    <row r="581" spans="1:120" x14ac:dyDescent="0.2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  <c r="CJ581" s="105"/>
      <c r="CK581" s="105"/>
      <c r="CL581" s="105"/>
      <c r="CM581" s="105"/>
      <c r="CN581" s="105"/>
      <c r="CO581" s="105"/>
      <c r="CP581" s="105"/>
      <c r="CQ581" s="105"/>
      <c r="CR581" s="105"/>
      <c r="CS581" s="105"/>
      <c r="CT581" s="105"/>
      <c r="CU581" s="105"/>
      <c r="CV581" s="105"/>
      <c r="CW581" s="105"/>
      <c r="CX581" s="105"/>
      <c r="CY581" s="105"/>
      <c r="CZ581" s="105"/>
      <c r="DA581" s="105"/>
      <c r="DB581" s="105"/>
      <c r="DC581" s="105"/>
      <c r="DD581" s="105"/>
      <c r="DE581" s="105"/>
      <c r="DF581" s="105"/>
      <c r="DG581" s="105"/>
      <c r="DH581" s="105"/>
      <c r="DI581" s="105"/>
      <c r="DJ581" s="105"/>
      <c r="DK581" s="105"/>
      <c r="DL581" s="105"/>
      <c r="DM581" s="105"/>
      <c r="DN581" s="105"/>
      <c r="DO581" s="105"/>
      <c r="DP581" s="105"/>
    </row>
    <row r="582" spans="1:120" x14ac:dyDescent="0.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  <c r="CJ582" s="105"/>
      <c r="CK582" s="105"/>
      <c r="CL582" s="105"/>
      <c r="CM582" s="105"/>
      <c r="CN582" s="105"/>
      <c r="CO582" s="105"/>
      <c r="CP582" s="105"/>
      <c r="CQ582" s="105"/>
      <c r="CR582" s="105"/>
      <c r="CS582" s="105"/>
      <c r="CT582" s="105"/>
      <c r="CU582" s="105"/>
      <c r="CV582" s="105"/>
      <c r="CW582" s="105"/>
      <c r="CX582" s="105"/>
      <c r="CY582" s="105"/>
      <c r="CZ582" s="105"/>
      <c r="DA582" s="105"/>
      <c r="DB582" s="105"/>
      <c r="DC582" s="105"/>
      <c r="DD582" s="105"/>
      <c r="DE582" s="105"/>
      <c r="DF582" s="105"/>
      <c r="DG582" s="105"/>
      <c r="DH582" s="105"/>
      <c r="DI582" s="105"/>
      <c r="DJ582" s="105"/>
      <c r="DK582" s="105"/>
      <c r="DL582" s="105"/>
      <c r="DM582" s="105"/>
      <c r="DN582" s="105"/>
      <c r="DO582" s="105"/>
      <c r="DP582" s="105"/>
    </row>
    <row r="583" spans="1:120" x14ac:dyDescent="0.2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  <c r="CJ583" s="105"/>
      <c r="CK583" s="105"/>
      <c r="CL583" s="105"/>
      <c r="CM583" s="105"/>
      <c r="CN583" s="105"/>
      <c r="CO583" s="105"/>
      <c r="CP583" s="105"/>
      <c r="CQ583" s="105"/>
      <c r="CR583" s="105"/>
      <c r="CS583" s="105"/>
      <c r="CT583" s="105"/>
      <c r="CU583" s="105"/>
      <c r="CV583" s="105"/>
      <c r="CW583" s="105"/>
      <c r="CX583" s="105"/>
      <c r="CY583" s="105"/>
      <c r="CZ583" s="105"/>
      <c r="DA583" s="105"/>
      <c r="DB583" s="105"/>
      <c r="DC583" s="105"/>
      <c r="DD583" s="105"/>
      <c r="DE583" s="105"/>
      <c r="DF583" s="105"/>
      <c r="DG583" s="105"/>
      <c r="DH583" s="105"/>
      <c r="DI583" s="105"/>
      <c r="DJ583" s="105"/>
      <c r="DK583" s="105"/>
      <c r="DL583" s="105"/>
      <c r="DM583" s="105"/>
      <c r="DN583" s="105"/>
      <c r="DO583" s="105"/>
      <c r="DP583" s="105"/>
    </row>
    <row r="584" spans="1:120" x14ac:dyDescent="0.2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5"/>
      <c r="CK584" s="105"/>
      <c r="CL584" s="105"/>
      <c r="CM584" s="105"/>
      <c r="CN584" s="105"/>
      <c r="CO584" s="105"/>
      <c r="CP584" s="105"/>
      <c r="CQ584" s="105"/>
      <c r="CR584" s="105"/>
      <c r="CS584" s="105"/>
      <c r="CT584" s="105"/>
      <c r="CU584" s="105"/>
      <c r="CV584" s="105"/>
      <c r="CW584" s="105"/>
      <c r="CX584" s="105"/>
      <c r="CY584" s="105"/>
      <c r="CZ584" s="105"/>
      <c r="DA584" s="105"/>
      <c r="DB584" s="105"/>
      <c r="DC584" s="105"/>
      <c r="DD584" s="105"/>
      <c r="DE584" s="105"/>
      <c r="DF584" s="105"/>
      <c r="DG584" s="105"/>
      <c r="DH584" s="105"/>
      <c r="DI584" s="105"/>
      <c r="DJ584" s="105"/>
      <c r="DK584" s="105"/>
      <c r="DL584" s="105"/>
      <c r="DM584" s="105"/>
      <c r="DN584" s="105"/>
      <c r="DO584" s="105"/>
      <c r="DP584" s="105"/>
    </row>
    <row r="585" spans="1:120" x14ac:dyDescent="0.2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  <c r="CJ585" s="105"/>
      <c r="CK585" s="105"/>
      <c r="CL585" s="105"/>
      <c r="CM585" s="105"/>
      <c r="CN585" s="105"/>
      <c r="CO585" s="105"/>
      <c r="CP585" s="105"/>
      <c r="CQ585" s="105"/>
      <c r="CR585" s="105"/>
      <c r="CS585" s="105"/>
      <c r="CT585" s="105"/>
      <c r="CU585" s="105"/>
      <c r="CV585" s="105"/>
      <c r="CW585" s="105"/>
      <c r="CX585" s="105"/>
      <c r="CY585" s="105"/>
      <c r="CZ585" s="105"/>
      <c r="DA585" s="105"/>
      <c r="DB585" s="105"/>
      <c r="DC585" s="105"/>
      <c r="DD585" s="105"/>
      <c r="DE585" s="105"/>
      <c r="DF585" s="105"/>
      <c r="DG585" s="105"/>
      <c r="DH585" s="105"/>
      <c r="DI585" s="105"/>
      <c r="DJ585" s="105"/>
      <c r="DK585" s="105"/>
      <c r="DL585" s="105"/>
      <c r="DM585" s="105"/>
      <c r="DN585" s="105"/>
      <c r="DO585" s="105"/>
      <c r="DP585" s="105"/>
    </row>
    <row r="586" spans="1:120" x14ac:dyDescent="0.2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  <c r="CJ586" s="105"/>
      <c r="CK586" s="105"/>
      <c r="CL586" s="105"/>
      <c r="CM586" s="105"/>
      <c r="CN586" s="105"/>
      <c r="CO586" s="105"/>
      <c r="CP586" s="105"/>
      <c r="CQ586" s="105"/>
      <c r="CR586" s="105"/>
      <c r="CS586" s="105"/>
      <c r="CT586" s="105"/>
      <c r="CU586" s="105"/>
      <c r="CV586" s="105"/>
      <c r="CW586" s="105"/>
      <c r="CX586" s="105"/>
      <c r="CY586" s="105"/>
      <c r="CZ586" s="105"/>
      <c r="DA586" s="105"/>
      <c r="DB586" s="105"/>
      <c r="DC586" s="105"/>
      <c r="DD586" s="105"/>
      <c r="DE586" s="105"/>
      <c r="DF586" s="105"/>
      <c r="DG586" s="105"/>
      <c r="DH586" s="105"/>
      <c r="DI586" s="105"/>
      <c r="DJ586" s="105"/>
      <c r="DK586" s="105"/>
      <c r="DL586" s="105"/>
      <c r="DM586" s="105"/>
      <c r="DN586" s="105"/>
      <c r="DO586" s="105"/>
      <c r="DP586" s="105"/>
    </row>
    <row r="587" spans="1:120" x14ac:dyDescent="0.2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  <c r="CJ587" s="105"/>
      <c r="CK587" s="105"/>
      <c r="CL587" s="105"/>
      <c r="CM587" s="105"/>
      <c r="CN587" s="105"/>
      <c r="CO587" s="105"/>
      <c r="CP587" s="105"/>
      <c r="CQ587" s="105"/>
      <c r="CR587" s="105"/>
      <c r="CS587" s="105"/>
      <c r="CT587" s="105"/>
      <c r="CU587" s="105"/>
      <c r="CV587" s="105"/>
      <c r="CW587" s="105"/>
      <c r="CX587" s="105"/>
      <c r="CY587" s="105"/>
      <c r="CZ587" s="105"/>
      <c r="DA587" s="105"/>
      <c r="DB587" s="105"/>
      <c r="DC587" s="105"/>
      <c r="DD587" s="105"/>
      <c r="DE587" s="105"/>
      <c r="DF587" s="105"/>
      <c r="DG587" s="105"/>
      <c r="DH587" s="105"/>
      <c r="DI587" s="105"/>
      <c r="DJ587" s="105"/>
      <c r="DK587" s="105"/>
      <c r="DL587" s="105"/>
      <c r="DM587" s="105"/>
      <c r="DN587" s="105"/>
      <c r="DO587" s="105"/>
      <c r="DP587" s="105"/>
    </row>
    <row r="588" spans="1:120" x14ac:dyDescent="0.2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5"/>
      <c r="CK588" s="105"/>
      <c r="CL588" s="105"/>
      <c r="CM588" s="105"/>
      <c r="CN588" s="105"/>
      <c r="CO588" s="105"/>
      <c r="CP588" s="105"/>
      <c r="CQ588" s="105"/>
      <c r="CR588" s="105"/>
      <c r="CS588" s="105"/>
      <c r="CT588" s="105"/>
      <c r="CU588" s="105"/>
      <c r="CV588" s="105"/>
      <c r="CW588" s="105"/>
      <c r="CX588" s="105"/>
      <c r="CY588" s="105"/>
      <c r="CZ588" s="105"/>
      <c r="DA588" s="105"/>
      <c r="DB588" s="105"/>
      <c r="DC588" s="105"/>
      <c r="DD588" s="105"/>
      <c r="DE588" s="105"/>
      <c r="DF588" s="105"/>
      <c r="DG588" s="105"/>
      <c r="DH588" s="105"/>
      <c r="DI588" s="105"/>
      <c r="DJ588" s="105"/>
      <c r="DK588" s="105"/>
      <c r="DL588" s="105"/>
      <c r="DM588" s="105"/>
      <c r="DN588" s="105"/>
      <c r="DO588" s="105"/>
      <c r="DP588" s="105"/>
    </row>
    <row r="589" spans="1:120" x14ac:dyDescent="0.2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  <c r="CJ589" s="105"/>
      <c r="CK589" s="105"/>
      <c r="CL589" s="105"/>
      <c r="CM589" s="105"/>
      <c r="CN589" s="105"/>
      <c r="CO589" s="105"/>
      <c r="CP589" s="105"/>
      <c r="CQ589" s="105"/>
      <c r="CR589" s="105"/>
      <c r="CS589" s="105"/>
      <c r="CT589" s="105"/>
      <c r="CU589" s="105"/>
      <c r="CV589" s="105"/>
      <c r="CW589" s="105"/>
      <c r="CX589" s="105"/>
      <c r="CY589" s="105"/>
      <c r="CZ589" s="105"/>
      <c r="DA589" s="105"/>
      <c r="DB589" s="105"/>
      <c r="DC589" s="105"/>
      <c r="DD589" s="105"/>
      <c r="DE589" s="105"/>
      <c r="DF589" s="105"/>
      <c r="DG589" s="105"/>
      <c r="DH589" s="105"/>
      <c r="DI589" s="105"/>
      <c r="DJ589" s="105"/>
      <c r="DK589" s="105"/>
      <c r="DL589" s="105"/>
      <c r="DM589" s="105"/>
      <c r="DN589" s="105"/>
      <c r="DO589" s="105"/>
      <c r="DP589" s="105"/>
    </row>
    <row r="590" spans="1:120" x14ac:dyDescent="0.2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5"/>
      <c r="CK590" s="105"/>
      <c r="CL590" s="105"/>
      <c r="CM590" s="105"/>
      <c r="CN590" s="105"/>
      <c r="CO590" s="105"/>
      <c r="CP590" s="105"/>
      <c r="CQ590" s="105"/>
      <c r="CR590" s="105"/>
      <c r="CS590" s="105"/>
      <c r="CT590" s="105"/>
      <c r="CU590" s="105"/>
      <c r="CV590" s="105"/>
      <c r="CW590" s="105"/>
      <c r="CX590" s="105"/>
      <c r="CY590" s="105"/>
      <c r="CZ590" s="105"/>
      <c r="DA590" s="105"/>
      <c r="DB590" s="105"/>
      <c r="DC590" s="105"/>
      <c r="DD590" s="105"/>
      <c r="DE590" s="105"/>
      <c r="DF590" s="105"/>
      <c r="DG590" s="105"/>
      <c r="DH590" s="105"/>
      <c r="DI590" s="105"/>
      <c r="DJ590" s="105"/>
      <c r="DK590" s="105"/>
      <c r="DL590" s="105"/>
      <c r="DM590" s="105"/>
      <c r="DN590" s="105"/>
      <c r="DO590" s="105"/>
      <c r="DP590" s="105"/>
    </row>
    <row r="591" spans="1:120" x14ac:dyDescent="0.2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  <c r="CJ591" s="105"/>
      <c r="CK591" s="105"/>
      <c r="CL591" s="105"/>
      <c r="CM591" s="105"/>
      <c r="CN591" s="105"/>
      <c r="CO591" s="105"/>
      <c r="CP591" s="105"/>
      <c r="CQ591" s="105"/>
      <c r="CR591" s="105"/>
      <c r="CS591" s="105"/>
      <c r="CT591" s="105"/>
      <c r="CU591" s="105"/>
      <c r="CV591" s="105"/>
      <c r="CW591" s="105"/>
      <c r="CX591" s="105"/>
      <c r="CY591" s="105"/>
      <c r="CZ591" s="105"/>
      <c r="DA591" s="105"/>
      <c r="DB591" s="105"/>
      <c r="DC591" s="105"/>
      <c r="DD591" s="105"/>
      <c r="DE591" s="105"/>
      <c r="DF591" s="105"/>
      <c r="DG591" s="105"/>
      <c r="DH591" s="105"/>
      <c r="DI591" s="105"/>
      <c r="DJ591" s="105"/>
      <c r="DK591" s="105"/>
      <c r="DL591" s="105"/>
      <c r="DM591" s="105"/>
      <c r="DN591" s="105"/>
      <c r="DO591" s="105"/>
      <c r="DP591" s="105"/>
    </row>
    <row r="592" spans="1:120" x14ac:dyDescent="0.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  <c r="CJ592" s="105"/>
      <c r="CK592" s="105"/>
      <c r="CL592" s="105"/>
      <c r="CM592" s="105"/>
      <c r="CN592" s="105"/>
      <c r="CO592" s="105"/>
      <c r="CP592" s="105"/>
      <c r="CQ592" s="105"/>
      <c r="CR592" s="105"/>
      <c r="CS592" s="105"/>
      <c r="CT592" s="105"/>
      <c r="CU592" s="105"/>
      <c r="CV592" s="105"/>
      <c r="CW592" s="105"/>
      <c r="CX592" s="105"/>
      <c r="CY592" s="105"/>
      <c r="CZ592" s="105"/>
      <c r="DA592" s="105"/>
      <c r="DB592" s="105"/>
      <c r="DC592" s="105"/>
      <c r="DD592" s="105"/>
      <c r="DE592" s="105"/>
      <c r="DF592" s="105"/>
      <c r="DG592" s="105"/>
      <c r="DH592" s="105"/>
      <c r="DI592" s="105"/>
      <c r="DJ592" s="105"/>
      <c r="DK592" s="105"/>
      <c r="DL592" s="105"/>
      <c r="DM592" s="105"/>
      <c r="DN592" s="105"/>
      <c r="DO592" s="105"/>
      <c r="DP592" s="105"/>
    </row>
    <row r="593" spans="1:120" x14ac:dyDescent="0.2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5"/>
      <c r="CK593" s="105"/>
      <c r="CL593" s="105"/>
      <c r="CM593" s="105"/>
      <c r="CN593" s="105"/>
      <c r="CO593" s="105"/>
      <c r="CP593" s="105"/>
      <c r="CQ593" s="105"/>
      <c r="CR593" s="105"/>
      <c r="CS593" s="105"/>
      <c r="CT593" s="105"/>
      <c r="CU593" s="105"/>
      <c r="CV593" s="105"/>
      <c r="CW593" s="105"/>
      <c r="CX593" s="105"/>
      <c r="CY593" s="105"/>
      <c r="CZ593" s="105"/>
      <c r="DA593" s="105"/>
      <c r="DB593" s="105"/>
      <c r="DC593" s="105"/>
      <c r="DD593" s="105"/>
      <c r="DE593" s="105"/>
      <c r="DF593" s="105"/>
      <c r="DG593" s="105"/>
      <c r="DH593" s="105"/>
      <c r="DI593" s="105"/>
      <c r="DJ593" s="105"/>
      <c r="DK593" s="105"/>
      <c r="DL593" s="105"/>
      <c r="DM593" s="105"/>
      <c r="DN593" s="105"/>
      <c r="DO593" s="105"/>
      <c r="DP593" s="105"/>
    </row>
    <row r="594" spans="1:120" x14ac:dyDescent="0.2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  <c r="CJ594" s="105"/>
      <c r="CK594" s="105"/>
      <c r="CL594" s="105"/>
      <c r="CM594" s="105"/>
      <c r="CN594" s="105"/>
      <c r="CO594" s="105"/>
      <c r="CP594" s="105"/>
      <c r="CQ594" s="105"/>
      <c r="CR594" s="105"/>
      <c r="CS594" s="105"/>
      <c r="CT594" s="105"/>
      <c r="CU594" s="105"/>
      <c r="CV594" s="105"/>
      <c r="CW594" s="105"/>
      <c r="CX594" s="105"/>
      <c r="CY594" s="105"/>
      <c r="CZ594" s="105"/>
      <c r="DA594" s="105"/>
      <c r="DB594" s="105"/>
      <c r="DC594" s="105"/>
      <c r="DD594" s="105"/>
      <c r="DE594" s="105"/>
      <c r="DF594" s="105"/>
      <c r="DG594" s="105"/>
      <c r="DH594" s="105"/>
      <c r="DI594" s="105"/>
      <c r="DJ594" s="105"/>
      <c r="DK594" s="105"/>
      <c r="DL594" s="105"/>
      <c r="DM594" s="105"/>
      <c r="DN594" s="105"/>
      <c r="DO594" s="105"/>
      <c r="DP594" s="105"/>
    </row>
    <row r="595" spans="1:120" x14ac:dyDescent="0.2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5"/>
      <c r="CR595" s="105"/>
      <c r="CS595" s="105"/>
      <c r="CT595" s="105"/>
      <c r="CU595" s="105"/>
      <c r="CV595" s="105"/>
      <c r="CW595" s="105"/>
      <c r="CX595" s="105"/>
      <c r="CY595" s="105"/>
      <c r="CZ595" s="105"/>
      <c r="DA595" s="105"/>
      <c r="DB595" s="105"/>
      <c r="DC595" s="105"/>
      <c r="DD595" s="105"/>
      <c r="DE595" s="105"/>
      <c r="DF595" s="105"/>
      <c r="DG595" s="105"/>
      <c r="DH595" s="105"/>
      <c r="DI595" s="105"/>
      <c r="DJ595" s="105"/>
      <c r="DK595" s="105"/>
      <c r="DL595" s="105"/>
      <c r="DM595" s="105"/>
      <c r="DN595" s="105"/>
      <c r="DO595" s="105"/>
      <c r="DP595" s="105"/>
    </row>
    <row r="596" spans="1:120" x14ac:dyDescent="0.2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  <c r="CJ596" s="105"/>
      <c r="CK596" s="105"/>
      <c r="CL596" s="105"/>
      <c r="CM596" s="105"/>
      <c r="CN596" s="105"/>
      <c r="CO596" s="105"/>
      <c r="CP596" s="105"/>
      <c r="CQ596" s="105"/>
      <c r="CR596" s="105"/>
      <c r="CS596" s="105"/>
      <c r="CT596" s="105"/>
      <c r="CU596" s="105"/>
      <c r="CV596" s="105"/>
      <c r="CW596" s="105"/>
      <c r="CX596" s="105"/>
      <c r="CY596" s="105"/>
      <c r="CZ596" s="105"/>
      <c r="DA596" s="105"/>
      <c r="DB596" s="105"/>
      <c r="DC596" s="105"/>
      <c r="DD596" s="105"/>
      <c r="DE596" s="105"/>
      <c r="DF596" s="105"/>
      <c r="DG596" s="105"/>
      <c r="DH596" s="105"/>
      <c r="DI596" s="105"/>
      <c r="DJ596" s="105"/>
      <c r="DK596" s="105"/>
      <c r="DL596" s="105"/>
      <c r="DM596" s="105"/>
      <c r="DN596" s="105"/>
      <c r="DO596" s="105"/>
      <c r="DP596" s="105"/>
    </row>
    <row r="597" spans="1:120" x14ac:dyDescent="0.2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  <c r="CJ597" s="105"/>
      <c r="CK597" s="105"/>
      <c r="CL597" s="105"/>
      <c r="CM597" s="105"/>
      <c r="CN597" s="105"/>
      <c r="CO597" s="105"/>
      <c r="CP597" s="105"/>
      <c r="CQ597" s="105"/>
      <c r="CR597" s="105"/>
      <c r="CS597" s="105"/>
      <c r="CT597" s="105"/>
      <c r="CU597" s="105"/>
      <c r="CV597" s="105"/>
      <c r="CW597" s="105"/>
      <c r="CX597" s="105"/>
      <c r="CY597" s="105"/>
      <c r="CZ597" s="105"/>
      <c r="DA597" s="105"/>
      <c r="DB597" s="105"/>
      <c r="DC597" s="105"/>
      <c r="DD597" s="105"/>
      <c r="DE597" s="105"/>
      <c r="DF597" s="105"/>
      <c r="DG597" s="105"/>
      <c r="DH597" s="105"/>
      <c r="DI597" s="105"/>
      <c r="DJ597" s="105"/>
      <c r="DK597" s="105"/>
      <c r="DL597" s="105"/>
      <c r="DM597" s="105"/>
      <c r="DN597" s="105"/>
      <c r="DO597" s="105"/>
      <c r="DP597" s="105"/>
    </row>
    <row r="598" spans="1:120" x14ac:dyDescent="0.2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  <c r="CJ598" s="105"/>
      <c r="CK598" s="105"/>
      <c r="CL598" s="105"/>
      <c r="CM598" s="105"/>
      <c r="CN598" s="105"/>
      <c r="CO598" s="105"/>
      <c r="CP598" s="105"/>
      <c r="CQ598" s="105"/>
      <c r="CR598" s="105"/>
      <c r="CS598" s="105"/>
      <c r="CT598" s="105"/>
      <c r="CU598" s="105"/>
      <c r="CV598" s="105"/>
      <c r="CW598" s="105"/>
      <c r="CX598" s="105"/>
      <c r="CY598" s="105"/>
      <c r="CZ598" s="105"/>
      <c r="DA598" s="105"/>
      <c r="DB598" s="105"/>
      <c r="DC598" s="105"/>
      <c r="DD598" s="105"/>
      <c r="DE598" s="105"/>
      <c r="DF598" s="105"/>
      <c r="DG598" s="105"/>
      <c r="DH598" s="105"/>
      <c r="DI598" s="105"/>
      <c r="DJ598" s="105"/>
      <c r="DK598" s="105"/>
      <c r="DL598" s="105"/>
      <c r="DM598" s="105"/>
      <c r="DN598" s="105"/>
      <c r="DO598" s="105"/>
      <c r="DP598" s="105"/>
    </row>
    <row r="599" spans="1:120" x14ac:dyDescent="0.2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  <c r="CJ599" s="105"/>
      <c r="CK599" s="105"/>
      <c r="CL599" s="105"/>
      <c r="CM599" s="105"/>
      <c r="CN599" s="105"/>
      <c r="CO599" s="105"/>
      <c r="CP599" s="105"/>
      <c r="CQ599" s="105"/>
      <c r="CR599" s="105"/>
      <c r="CS599" s="105"/>
      <c r="CT599" s="105"/>
      <c r="CU599" s="105"/>
      <c r="CV599" s="105"/>
      <c r="CW599" s="105"/>
      <c r="CX599" s="105"/>
      <c r="CY599" s="105"/>
      <c r="CZ599" s="105"/>
      <c r="DA599" s="105"/>
      <c r="DB599" s="105"/>
      <c r="DC599" s="105"/>
      <c r="DD599" s="105"/>
      <c r="DE599" s="105"/>
      <c r="DF599" s="105"/>
      <c r="DG599" s="105"/>
      <c r="DH599" s="105"/>
      <c r="DI599" s="105"/>
      <c r="DJ599" s="105"/>
      <c r="DK599" s="105"/>
      <c r="DL599" s="105"/>
      <c r="DM599" s="105"/>
      <c r="DN599" s="105"/>
      <c r="DO599" s="105"/>
      <c r="DP599" s="105"/>
    </row>
    <row r="600" spans="1:120" x14ac:dyDescent="0.2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  <c r="CZ600" s="105"/>
      <c r="DA600" s="105"/>
      <c r="DB600" s="105"/>
      <c r="DC600" s="105"/>
      <c r="DD600" s="105"/>
      <c r="DE600" s="105"/>
      <c r="DF600" s="105"/>
      <c r="DG600" s="105"/>
      <c r="DH600" s="105"/>
      <c r="DI600" s="105"/>
      <c r="DJ600" s="105"/>
      <c r="DK600" s="105"/>
      <c r="DL600" s="105"/>
      <c r="DM600" s="105"/>
      <c r="DN600" s="105"/>
      <c r="DO600" s="105"/>
      <c r="DP600" s="105"/>
    </row>
    <row r="601" spans="1:120" x14ac:dyDescent="0.2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  <c r="CJ601" s="105"/>
      <c r="CK601" s="105"/>
      <c r="CL601" s="105"/>
      <c r="CM601" s="105"/>
      <c r="CN601" s="105"/>
      <c r="CO601" s="105"/>
      <c r="CP601" s="105"/>
      <c r="CQ601" s="105"/>
      <c r="CR601" s="105"/>
      <c r="CS601" s="105"/>
      <c r="CT601" s="105"/>
      <c r="CU601" s="105"/>
      <c r="CV601" s="105"/>
      <c r="CW601" s="105"/>
      <c r="CX601" s="105"/>
      <c r="CY601" s="105"/>
      <c r="CZ601" s="105"/>
      <c r="DA601" s="105"/>
      <c r="DB601" s="105"/>
      <c r="DC601" s="105"/>
      <c r="DD601" s="105"/>
      <c r="DE601" s="105"/>
      <c r="DF601" s="105"/>
      <c r="DG601" s="105"/>
      <c r="DH601" s="105"/>
      <c r="DI601" s="105"/>
      <c r="DJ601" s="105"/>
      <c r="DK601" s="105"/>
      <c r="DL601" s="105"/>
      <c r="DM601" s="105"/>
      <c r="DN601" s="105"/>
      <c r="DO601" s="105"/>
      <c r="DP601" s="105"/>
    </row>
    <row r="602" spans="1:120" x14ac:dyDescent="0.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  <c r="CJ602" s="105"/>
      <c r="CK602" s="105"/>
      <c r="CL602" s="105"/>
      <c r="CM602" s="105"/>
      <c r="CN602" s="105"/>
      <c r="CO602" s="105"/>
      <c r="CP602" s="105"/>
      <c r="CQ602" s="105"/>
      <c r="CR602" s="105"/>
      <c r="CS602" s="105"/>
      <c r="CT602" s="105"/>
      <c r="CU602" s="105"/>
      <c r="CV602" s="105"/>
      <c r="CW602" s="105"/>
      <c r="CX602" s="105"/>
      <c r="CY602" s="105"/>
      <c r="CZ602" s="105"/>
      <c r="DA602" s="105"/>
      <c r="DB602" s="105"/>
      <c r="DC602" s="105"/>
      <c r="DD602" s="105"/>
      <c r="DE602" s="105"/>
      <c r="DF602" s="105"/>
      <c r="DG602" s="105"/>
      <c r="DH602" s="105"/>
      <c r="DI602" s="105"/>
      <c r="DJ602" s="105"/>
      <c r="DK602" s="105"/>
      <c r="DL602" s="105"/>
      <c r="DM602" s="105"/>
      <c r="DN602" s="105"/>
      <c r="DO602" s="105"/>
      <c r="DP602" s="105"/>
    </row>
    <row r="603" spans="1:120" x14ac:dyDescent="0.2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  <c r="CJ603" s="105"/>
      <c r="CK603" s="105"/>
      <c r="CL603" s="105"/>
      <c r="CM603" s="105"/>
      <c r="CN603" s="105"/>
      <c r="CO603" s="105"/>
      <c r="CP603" s="105"/>
      <c r="CQ603" s="105"/>
      <c r="CR603" s="105"/>
      <c r="CS603" s="105"/>
      <c r="CT603" s="105"/>
      <c r="CU603" s="105"/>
      <c r="CV603" s="105"/>
      <c r="CW603" s="105"/>
      <c r="CX603" s="105"/>
      <c r="CY603" s="105"/>
      <c r="CZ603" s="105"/>
      <c r="DA603" s="105"/>
      <c r="DB603" s="105"/>
      <c r="DC603" s="105"/>
      <c r="DD603" s="105"/>
      <c r="DE603" s="105"/>
      <c r="DF603" s="105"/>
      <c r="DG603" s="105"/>
      <c r="DH603" s="105"/>
      <c r="DI603" s="105"/>
      <c r="DJ603" s="105"/>
      <c r="DK603" s="105"/>
      <c r="DL603" s="105"/>
      <c r="DM603" s="105"/>
      <c r="DN603" s="105"/>
      <c r="DO603" s="105"/>
      <c r="DP603" s="105"/>
    </row>
    <row r="604" spans="1:120" x14ac:dyDescent="0.2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5"/>
      <c r="CK604" s="105"/>
      <c r="CL604" s="105"/>
      <c r="CM604" s="105"/>
      <c r="CN604" s="105"/>
      <c r="CO604" s="105"/>
      <c r="CP604" s="105"/>
      <c r="CQ604" s="105"/>
      <c r="CR604" s="105"/>
      <c r="CS604" s="105"/>
      <c r="CT604" s="105"/>
      <c r="CU604" s="105"/>
      <c r="CV604" s="105"/>
      <c r="CW604" s="105"/>
      <c r="CX604" s="105"/>
      <c r="CY604" s="105"/>
      <c r="CZ604" s="105"/>
      <c r="DA604" s="105"/>
      <c r="DB604" s="105"/>
      <c r="DC604" s="105"/>
      <c r="DD604" s="105"/>
      <c r="DE604" s="105"/>
      <c r="DF604" s="105"/>
      <c r="DG604" s="105"/>
      <c r="DH604" s="105"/>
      <c r="DI604" s="105"/>
      <c r="DJ604" s="105"/>
      <c r="DK604" s="105"/>
      <c r="DL604" s="105"/>
      <c r="DM604" s="105"/>
      <c r="DN604" s="105"/>
      <c r="DO604" s="105"/>
      <c r="DP604" s="105"/>
    </row>
    <row r="605" spans="1:120" x14ac:dyDescent="0.2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  <c r="CJ605" s="105"/>
      <c r="CK605" s="105"/>
      <c r="CL605" s="105"/>
      <c r="CM605" s="105"/>
      <c r="CN605" s="105"/>
      <c r="CO605" s="105"/>
      <c r="CP605" s="105"/>
      <c r="CQ605" s="105"/>
      <c r="CR605" s="105"/>
      <c r="CS605" s="105"/>
      <c r="CT605" s="105"/>
      <c r="CU605" s="105"/>
      <c r="CV605" s="105"/>
      <c r="CW605" s="105"/>
      <c r="CX605" s="105"/>
      <c r="CY605" s="105"/>
      <c r="CZ605" s="105"/>
      <c r="DA605" s="105"/>
      <c r="DB605" s="105"/>
      <c r="DC605" s="105"/>
      <c r="DD605" s="105"/>
      <c r="DE605" s="105"/>
      <c r="DF605" s="105"/>
      <c r="DG605" s="105"/>
      <c r="DH605" s="105"/>
      <c r="DI605" s="105"/>
      <c r="DJ605" s="105"/>
      <c r="DK605" s="105"/>
      <c r="DL605" s="105"/>
      <c r="DM605" s="105"/>
      <c r="DN605" s="105"/>
      <c r="DO605" s="105"/>
      <c r="DP605" s="105"/>
    </row>
    <row r="606" spans="1:120" x14ac:dyDescent="0.2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  <c r="CJ606" s="105"/>
      <c r="CK606" s="105"/>
      <c r="CL606" s="105"/>
      <c r="CM606" s="105"/>
      <c r="CN606" s="105"/>
      <c r="CO606" s="105"/>
      <c r="CP606" s="105"/>
      <c r="CQ606" s="105"/>
      <c r="CR606" s="105"/>
      <c r="CS606" s="105"/>
      <c r="CT606" s="105"/>
      <c r="CU606" s="105"/>
      <c r="CV606" s="105"/>
      <c r="CW606" s="105"/>
      <c r="CX606" s="105"/>
      <c r="CY606" s="105"/>
      <c r="CZ606" s="105"/>
      <c r="DA606" s="105"/>
      <c r="DB606" s="105"/>
      <c r="DC606" s="105"/>
      <c r="DD606" s="105"/>
      <c r="DE606" s="105"/>
      <c r="DF606" s="105"/>
      <c r="DG606" s="105"/>
      <c r="DH606" s="105"/>
      <c r="DI606" s="105"/>
      <c r="DJ606" s="105"/>
      <c r="DK606" s="105"/>
      <c r="DL606" s="105"/>
      <c r="DM606" s="105"/>
      <c r="DN606" s="105"/>
      <c r="DO606" s="105"/>
      <c r="DP606" s="105"/>
    </row>
    <row r="607" spans="1:120" x14ac:dyDescent="0.2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  <c r="CJ607" s="105"/>
      <c r="CK607" s="105"/>
      <c r="CL607" s="105"/>
      <c r="CM607" s="105"/>
      <c r="CN607" s="105"/>
      <c r="CO607" s="105"/>
      <c r="CP607" s="105"/>
      <c r="CQ607" s="105"/>
      <c r="CR607" s="105"/>
      <c r="CS607" s="105"/>
      <c r="CT607" s="105"/>
      <c r="CU607" s="105"/>
      <c r="CV607" s="105"/>
      <c r="CW607" s="105"/>
      <c r="CX607" s="105"/>
      <c r="CY607" s="105"/>
      <c r="CZ607" s="105"/>
      <c r="DA607" s="105"/>
      <c r="DB607" s="105"/>
      <c r="DC607" s="105"/>
      <c r="DD607" s="105"/>
      <c r="DE607" s="105"/>
      <c r="DF607" s="105"/>
      <c r="DG607" s="105"/>
      <c r="DH607" s="105"/>
      <c r="DI607" s="105"/>
      <c r="DJ607" s="105"/>
      <c r="DK607" s="105"/>
      <c r="DL607" s="105"/>
      <c r="DM607" s="105"/>
      <c r="DN607" s="105"/>
      <c r="DO607" s="105"/>
      <c r="DP607" s="105"/>
    </row>
    <row r="608" spans="1:120" x14ac:dyDescent="0.2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  <c r="CJ608" s="105"/>
      <c r="CK608" s="105"/>
      <c r="CL608" s="105"/>
      <c r="CM608" s="105"/>
      <c r="CN608" s="105"/>
      <c r="CO608" s="105"/>
      <c r="CP608" s="105"/>
      <c r="CQ608" s="105"/>
      <c r="CR608" s="105"/>
      <c r="CS608" s="105"/>
      <c r="CT608" s="105"/>
      <c r="CU608" s="105"/>
      <c r="CV608" s="105"/>
      <c r="CW608" s="105"/>
      <c r="CX608" s="105"/>
      <c r="CY608" s="105"/>
      <c r="CZ608" s="105"/>
      <c r="DA608" s="105"/>
      <c r="DB608" s="105"/>
      <c r="DC608" s="105"/>
      <c r="DD608" s="105"/>
      <c r="DE608" s="105"/>
      <c r="DF608" s="105"/>
      <c r="DG608" s="105"/>
      <c r="DH608" s="105"/>
      <c r="DI608" s="105"/>
      <c r="DJ608" s="105"/>
      <c r="DK608" s="105"/>
      <c r="DL608" s="105"/>
      <c r="DM608" s="105"/>
      <c r="DN608" s="105"/>
      <c r="DO608" s="105"/>
      <c r="DP608" s="105"/>
    </row>
    <row r="609" spans="1:120" x14ac:dyDescent="0.2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5"/>
      <c r="CK609" s="105"/>
      <c r="CL609" s="105"/>
      <c r="CM609" s="105"/>
      <c r="CN609" s="105"/>
      <c r="CO609" s="105"/>
      <c r="CP609" s="105"/>
      <c r="CQ609" s="105"/>
      <c r="CR609" s="105"/>
      <c r="CS609" s="105"/>
      <c r="CT609" s="105"/>
      <c r="CU609" s="105"/>
      <c r="CV609" s="105"/>
      <c r="CW609" s="105"/>
      <c r="CX609" s="105"/>
      <c r="CY609" s="105"/>
      <c r="CZ609" s="105"/>
      <c r="DA609" s="105"/>
      <c r="DB609" s="105"/>
      <c r="DC609" s="105"/>
      <c r="DD609" s="105"/>
      <c r="DE609" s="105"/>
      <c r="DF609" s="105"/>
      <c r="DG609" s="105"/>
      <c r="DH609" s="105"/>
      <c r="DI609" s="105"/>
      <c r="DJ609" s="105"/>
      <c r="DK609" s="105"/>
      <c r="DL609" s="105"/>
      <c r="DM609" s="105"/>
      <c r="DN609" s="105"/>
      <c r="DO609" s="105"/>
      <c r="DP609" s="105"/>
    </row>
    <row r="610" spans="1:120" x14ac:dyDescent="0.2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  <c r="CJ610" s="105"/>
      <c r="CK610" s="105"/>
      <c r="CL610" s="105"/>
      <c r="CM610" s="105"/>
      <c r="CN610" s="105"/>
      <c r="CO610" s="105"/>
      <c r="CP610" s="105"/>
      <c r="CQ610" s="105"/>
      <c r="CR610" s="105"/>
      <c r="CS610" s="105"/>
      <c r="CT610" s="105"/>
      <c r="CU610" s="105"/>
      <c r="CV610" s="105"/>
      <c r="CW610" s="105"/>
      <c r="CX610" s="105"/>
      <c r="CY610" s="105"/>
      <c r="CZ610" s="105"/>
      <c r="DA610" s="105"/>
      <c r="DB610" s="105"/>
      <c r="DC610" s="105"/>
      <c r="DD610" s="105"/>
      <c r="DE610" s="105"/>
      <c r="DF610" s="105"/>
      <c r="DG610" s="105"/>
      <c r="DH610" s="105"/>
      <c r="DI610" s="105"/>
      <c r="DJ610" s="105"/>
      <c r="DK610" s="105"/>
      <c r="DL610" s="105"/>
      <c r="DM610" s="105"/>
      <c r="DN610" s="105"/>
      <c r="DO610" s="105"/>
      <c r="DP610" s="105"/>
    </row>
    <row r="611" spans="1:120" x14ac:dyDescent="0.2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  <c r="CJ611" s="105"/>
      <c r="CK611" s="105"/>
      <c r="CL611" s="105"/>
      <c r="CM611" s="105"/>
      <c r="CN611" s="105"/>
      <c r="CO611" s="105"/>
      <c r="CP611" s="105"/>
      <c r="CQ611" s="105"/>
      <c r="CR611" s="105"/>
      <c r="CS611" s="105"/>
      <c r="CT611" s="105"/>
      <c r="CU611" s="105"/>
      <c r="CV611" s="105"/>
      <c r="CW611" s="105"/>
      <c r="CX611" s="105"/>
      <c r="CY611" s="105"/>
      <c r="CZ611" s="105"/>
      <c r="DA611" s="105"/>
      <c r="DB611" s="105"/>
      <c r="DC611" s="105"/>
      <c r="DD611" s="105"/>
      <c r="DE611" s="105"/>
      <c r="DF611" s="105"/>
      <c r="DG611" s="105"/>
      <c r="DH611" s="105"/>
      <c r="DI611" s="105"/>
      <c r="DJ611" s="105"/>
      <c r="DK611" s="105"/>
      <c r="DL611" s="105"/>
      <c r="DM611" s="105"/>
      <c r="DN611" s="105"/>
      <c r="DO611" s="105"/>
      <c r="DP611" s="105"/>
    </row>
    <row r="612" spans="1:120" x14ac:dyDescent="0.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  <c r="CJ612" s="105"/>
      <c r="CK612" s="105"/>
      <c r="CL612" s="105"/>
      <c r="CM612" s="105"/>
      <c r="CN612" s="105"/>
      <c r="CO612" s="105"/>
      <c r="CP612" s="105"/>
      <c r="CQ612" s="105"/>
      <c r="CR612" s="105"/>
      <c r="CS612" s="105"/>
      <c r="CT612" s="105"/>
      <c r="CU612" s="105"/>
      <c r="CV612" s="105"/>
      <c r="CW612" s="105"/>
      <c r="CX612" s="105"/>
      <c r="CY612" s="105"/>
      <c r="CZ612" s="105"/>
      <c r="DA612" s="105"/>
      <c r="DB612" s="105"/>
      <c r="DC612" s="105"/>
      <c r="DD612" s="105"/>
      <c r="DE612" s="105"/>
      <c r="DF612" s="105"/>
      <c r="DG612" s="105"/>
      <c r="DH612" s="105"/>
      <c r="DI612" s="105"/>
      <c r="DJ612" s="105"/>
      <c r="DK612" s="105"/>
      <c r="DL612" s="105"/>
      <c r="DM612" s="105"/>
      <c r="DN612" s="105"/>
      <c r="DO612" s="105"/>
      <c r="DP612" s="105"/>
    </row>
    <row r="613" spans="1:120" x14ac:dyDescent="0.2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5"/>
      <c r="CL613" s="105"/>
      <c r="CM613" s="105"/>
      <c r="CN613" s="105"/>
      <c r="CO613" s="105"/>
      <c r="CP613" s="105"/>
      <c r="CQ613" s="105"/>
      <c r="CR613" s="105"/>
      <c r="CS613" s="105"/>
      <c r="CT613" s="105"/>
      <c r="CU613" s="105"/>
      <c r="CV613" s="105"/>
      <c r="CW613" s="105"/>
      <c r="CX613" s="105"/>
      <c r="CY613" s="105"/>
      <c r="CZ613" s="105"/>
      <c r="DA613" s="105"/>
      <c r="DB613" s="105"/>
      <c r="DC613" s="105"/>
      <c r="DD613" s="105"/>
      <c r="DE613" s="105"/>
      <c r="DF613" s="105"/>
      <c r="DG613" s="105"/>
      <c r="DH613" s="105"/>
      <c r="DI613" s="105"/>
      <c r="DJ613" s="105"/>
      <c r="DK613" s="105"/>
      <c r="DL613" s="105"/>
      <c r="DM613" s="105"/>
      <c r="DN613" s="105"/>
      <c r="DO613" s="105"/>
      <c r="DP613" s="105"/>
    </row>
    <row r="614" spans="1:120" x14ac:dyDescent="0.2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  <c r="CJ614" s="105"/>
      <c r="CK614" s="105"/>
      <c r="CL614" s="105"/>
      <c r="CM614" s="105"/>
      <c r="CN614" s="105"/>
      <c r="CO614" s="105"/>
      <c r="CP614" s="105"/>
      <c r="CQ614" s="105"/>
      <c r="CR614" s="105"/>
      <c r="CS614" s="105"/>
      <c r="CT614" s="105"/>
      <c r="CU614" s="105"/>
      <c r="CV614" s="105"/>
      <c r="CW614" s="105"/>
      <c r="CX614" s="105"/>
      <c r="CY614" s="105"/>
      <c r="CZ614" s="105"/>
      <c r="DA614" s="105"/>
      <c r="DB614" s="105"/>
      <c r="DC614" s="105"/>
      <c r="DD614" s="105"/>
      <c r="DE614" s="105"/>
      <c r="DF614" s="105"/>
      <c r="DG614" s="105"/>
      <c r="DH614" s="105"/>
      <c r="DI614" s="105"/>
      <c r="DJ614" s="105"/>
      <c r="DK614" s="105"/>
      <c r="DL614" s="105"/>
      <c r="DM614" s="105"/>
      <c r="DN614" s="105"/>
      <c r="DO614" s="105"/>
      <c r="DP614" s="105"/>
    </row>
    <row r="615" spans="1:120" x14ac:dyDescent="0.2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  <c r="CJ615" s="105"/>
      <c r="CK615" s="105"/>
      <c r="CL615" s="105"/>
      <c r="CM615" s="105"/>
      <c r="CN615" s="105"/>
      <c r="CO615" s="105"/>
      <c r="CP615" s="105"/>
      <c r="CQ615" s="105"/>
      <c r="CR615" s="105"/>
      <c r="CS615" s="105"/>
      <c r="CT615" s="105"/>
      <c r="CU615" s="105"/>
      <c r="CV615" s="105"/>
      <c r="CW615" s="105"/>
      <c r="CX615" s="105"/>
      <c r="CY615" s="105"/>
      <c r="CZ615" s="105"/>
      <c r="DA615" s="105"/>
      <c r="DB615" s="105"/>
      <c r="DC615" s="105"/>
      <c r="DD615" s="105"/>
      <c r="DE615" s="105"/>
      <c r="DF615" s="105"/>
      <c r="DG615" s="105"/>
      <c r="DH615" s="105"/>
      <c r="DI615" s="105"/>
      <c r="DJ615" s="105"/>
      <c r="DK615" s="105"/>
      <c r="DL615" s="105"/>
      <c r="DM615" s="105"/>
      <c r="DN615" s="105"/>
      <c r="DO615" s="105"/>
      <c r="DP615" s="105"/>
    </row>
    <row r="616" spans="1:120" x14ac:dyDescent="0.2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  <c r="CJ616" s="105"/>
      <c r="CK616" s="105"/>
      <c r="CL616" s="105"/>
      <c r="CM616" s="105"/>
      <c r="CN616" s="105"/>
      <c r="CO616" s="105"/>
      <c r="CP616" s="105"/>
      <c r="CQ616" s="105"/>
      <c r="CR616" s="105"/>
      <c r="CS616" s="105"/>
      <c r="CT616" s="105"/>
      <c r="CU616" s="105"/>
      <c r="CV616" s="105"/>
      <c r="CW616" s="105"/>
      <c r="CX616" s="105"/>
      <c r="CY616" s="105"/>
      <c r="CZ616" s="105"/>
      <c r="DA616" s="105"/>
      <c r="DB616" s="105"/>
      <c r="DC616" s="105"/>
      <c r="DD616" s="105"/>
      <c r="DE616" s="105"/>
      <c r="DF616" s="105"/>
      <c r="DG616" s="105"/>
      <c r="DH616" s="105"/>
      <c r="DI616" s="105"/>
      <c r="DJ616" s="105"/>
      <c r="DK616" s="105"/>
      <c r="DL616" s="105"/>
      <c r="DM616" s="105"/>
      <c r="DN616" s="105"/>
      <c r="DO616" s="105"/>
      <c r="DP616" s="105"/>
    </row>
    <row r="617" spans="1:120" x14ac:dyDescent="0.2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  <c r="CJ617" s="105"/>
      <c r="CK617" s="105"/>
      <c r="CL617" s="105"/>
      <c r="CM617" s="105"/>
      <c r="CN617" s="105"/>
      <c r="CO617" s="105"/>
      <c r="CP617" s="105"/>
      <c r="CQ617" s="105"/>
      <c r="CR617" s="105"/>
      <c r="CS617" s="105"/>
      <c r="CT617" s="105"/>
      <c r="CU617" s="105"/>
      <c r="CV617" s="105"/>
      <c r="CW617" s="105"/>
      <c r="CX617" s="105"/>
      <c r="CY617" s="105"/>
      <c r="CZ617" s="105"/>
      <c r="DA617" s="105"/>
      <c r="DB617" s="105"/>
      <c r="DC617" s="105"/>
      <c r="DD617" s="105"/>
      <c r="DE617" s="105"/>
      <c r="DF617" s="105"/>
      <c r="DG617" s="105"/>
      <c r="DH617" s="105"/>
      <c r="DI617" s="105"/>
      <c r="DJ617" s="105"/>
      <c r="DK617" s="105"/>
      <c r="DL617" s="105"/>
      <c r="DM617" s="105"/>
      <c r="DN617" s="105"/>
      <c r="DO617" s="105"/>
      <c r="DP617" s="105"/>
    </row>
    <row r="618" spans="1:120" x14ac:dyDescent="0.2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  <c r="CJ618" s="105"/>
      <c r="CK618" s="105"/>
      <c r="CL618" s="105"/>
      <c r="CM618" s="105"/>
      <c r="CN618" s="105"/>
      <c r="CO618" s="105"/>
      <c r="CP618" s="105"/>
      <c r="CQ618" s="105"/>
      <c r="CR618" s="105"/>
      <c r="CS618" s="105"/>
      <c r="CT618" s="105"/>
      <c r="CU618" s="105"/>
      <c r="CV618" s="105"/>
      <c r="CW618" s="105"/>
      <c r="CX618" s="105"/>
      <c r="CY618" s="105"/>
      <c r="CZ618" s="105"/>
      <c r="DA618" s="105"/>
      <c r="DB618" s="105"/>
      <c r="DC618" s="105"/>
      <c r="DD618" s="105"/>
      <c r="DE618" s="105"/>
      <c r="DF618" s="105"/>
      <c r="DG618" s="105"/>
      <c r="DH618" s="105"/>
      <c r="DI618" s="105"/>
      <c r="DJ618" s="105"/>
      <c r="DK618" s="105"/>
      <c r="DL618" s="105"/>
      <c r="DM618" s="105"/>
      <c r="DN618" s="105"/>
      <c r="DO618" s="105"/>
      <c r="DP618" s="105"/>
    </row>
    <row r="619" spans="1:120" x14ac:dyDescent="0.2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5"/>
      <c r="CK619" s="105"/>
      <c r="CL619" s="105"/>
      <c r="CM619" s="105"/>
      <c r="CN619" s="105"/>
      <c r="CO619" s="105"/>
      <c r="CP619" s="105"/>
      <c r="CQ619" s="105"/>
      <c r="CR619" s="105"/>
      <c r="CS619" s="105"/>
      <c r="CT619" s="105"/>
      <c r="CU619" s="105"/>
      <c r="CV619" s="105"/>
      <c r="CW619" s="105"/>
      <c r="CX619" s="105"/>
      <c r="CY619" s="105"/>
      <c r="CZ619" s="105"/>
      <c r="DA619" s="105"/>
      <c r="DB619" s="105"/>
      <c r="DC619" s="105"/>
      <c r="DD619" s="105"/>
      <c r="DE619" s="105"/>
      <c r="DF619" s="105"/>
      <c r="DG619" s="105"/>
      <c r="DH619" s="105"/>
      <c r="DI619" s="105"/>
      <c r="DJ619" s="105"/>
      <c r="DK619" s="105"/>
      <c r="DL619" s="105"/>
      <c r="DM619" s="105"/>
      <c r="DN619" s="105"/>
      <c r="DO619" s="105"/>
      <c r="DP619" s="105"/>
    </row>
    <row r="620" spans="1:120" x14ac:dyDescent="0.2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  <c r="CJ620" s="105"/>
      <c r="CK620" s="105"/>
      <c r="CL620" s="105"/>
      <c r="CM620" s="105"/>
      <c r="CN620" s="105"/>
      <c r="CO620" s="105"/>
      <c r="CP620" s="105"/>
      <c r="CQ620" s="105"/>
      <c r="CR620" s="105"/>
      <c r="CS620" s="105"/>
      <c r="CT620" s="105"/>
      <c r="CU620" s="105"/>
      <c r="CV620" s="105"/>
      <c r="CW620" s="105"/>
      <c r="CX620" s="105"/>
      <c r="CY620" s="105"/>
      <c r="CZ620" s="105"/>
      <c r="DA620" s="105"/>
      <c r="DB620" s="105"/>
      <c r="DC620" s="105"/>
      <c r="DD620" s="105"/>
      <c r="DE620" s="105"/>
      <c r="DF620" s="105"/>
      <c r="DG620" s="105"/>
      <c r="DH620" s="105"/>
      <c r="DI620" s="105"/>
      <c r="DJ620" s="105"/>
      <c r="DK620" s="105"/>
      <c r="DL620" s="105"/>
      <c r="DM620" s="105"/>
      <c r="DN620" s="105"/>
      <c r="DO620" s="105"/>
      <c r="DP620" s="105"/>
    </row>
    <row r="621" spans="1:120" x14ac:dyDescent="0.2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  <c r="CJ621" s="105"/>
      <c r="CK621" s="105"/>
      <c r="CL621" s="105"/>
      <c r="CM621" s="105"/>
      <c r="CN621" s="105"/>
      <c r="CO621" s="105"/>
      <c r="CP621" s="105"/>
      <c r="CQ621" s="105"/>
      <c r="CR621" s="105"/>
      <c r="CS621" s="105"/>
      <c r="CT621" s="105"/>
      <c r="CU621" s="105"/>
      <c r="CV621" s="105"/>
      <c r="CW621" s="105"/>
      <c r="CX621" s="105"/>
      <c r="CY621" s="105"/>
      <c r="CZ621" s="105"/>
      <c r="DA621" s="105"/>
      <c r="DB621" s="105"/>
      <c r="DC621" s="105"/>
      <c r="DD621" s="105"/>
      <c r="DE621" s="105"/>
      <c r="DF621" s="105"/>
      <c r="DG621" s="105"/>
      <c r="DH621" s="105"/>
      <c r="DI621" s="105"/>
      <c r="DJ621" s="105"/>
      <c r="DK621" s="105"/>
      <c r="DL621" s="105"/>
      <c r="DM621" s="105"/>
      <c r="DN621" s="105"/>
      <c r="DO621" s="105"/>
      <c r="DP621" s="105"/>
    </row>
    <row r="622" spans="1:120" x14ac:dyDescent="0.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  <c r="CJ622" s="105"/>
      <c r="CK622" s="105"/>
      <c r="CL622" s="105"/>
      <c r="CM622" s="105"/>
      <c r="CN622" s="105"/>
      <c r="CO622" s="105"/>
      <c r="CP622" s="105"/>
      <c r="CQ622" s="105"/>
      <c r="CR622" s="105"/>
      <c r="CS622" s="105"/>
      <c r="CT622" s="105"/>
      <c r="CU622" s="105"/>
      <c r="CV622" s="105"/>
      <c r="CW622" s="105"/>
      <c r="CX622" s="105"/>
      <c r="CY622" s="105"/>
      <c r="CZ622" s="105"/>
      <c r="DA622" s="105"/>
      <c r="DB622" s="105"/>
      <c r="DC622" s="105"/>
      <c r="DD622" s="105"/>
      <c r="DE622" s="105"/>
      <c r="DF622" s="105"/>
      <c r="DG622" s="105"/>
      <c r="DH622" s="105"/>
      <c r="DI622" s="105"/>
      <c r="DJ622" s="105"/>
      <c r="DK622" s="105"/>
      <c r="DL622" s="105"/>
      <c r="DM622" s="105"/>
      <c r="DN622" s="105"/>
      <c r="DO622" s="105"/>
      <c r="DP622" s="105"/>
    </row>
    <row r="623" spans="1:120" x14ac:dyDescent="0.2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  <c r="CJ623" s="105"/>
      <c r="CK623" s="105"/>
      <c r="CL623" s="105"/>
      <c r="CM623" s="105"/>
      <c r="CN623" s="105"/>
      <c r="CO623" s="105"/>
      <c r="CP623" s="105"/>
      <c r="CQ623" s="105"/>
      <c r="CR623" s="105"/>
      <c r="CS623" s="105"/>
      <c r="CT623" s="105"/>
      <c r="CU623" s="105"/>
      <c r="CV623" s="105"/>
      <c r="CW623" s="105"/>
      <c r="CX623" s="105"/>
      <c r="CY623" s="105"/>
      <c r="CZ623" s="105"/>
      <c r="DA623" s="105"/>
      <c r="DB623" s="105"/>
      <c r="DC623" s="105"/>
      <c r="DD623" s="105"/>
      <c r="DE623" s="105"/>
      <c r="DF623" s="105"/>
      <c r="DG623" s="105"/>
      <c r="DH623" s="105"/>
      <c r="DI623" s="105"/>
      <c r="DJ623" s="105"/>
      <c r="DK623" s="105"/>
      <c r="DL623" s="105"/>
      <c r="DM623" s="105"/>
      <c r="DN623" s="105"/>
      <c r="DO623" s="105"/>
      <c r="DP623" s="105"/>
    </row>
    <row r="624" spans="1:120" x14ac:dyDescent="0.2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5"/>
      <c r="CR624" s="105"/>
      <c r="CS624" s="105"/>
      <c r="CT624" s="105"/>
      <c r="CU624" s="105"/>
      <c r="CV624" s="105"/>
      <c r="CW624" s="105"/>
      <c r="CX624" s="105"/>
      <c r="CY624" s="105"/>
      <c r="CZ624" s="105"/>
      <c r="DA624" s="105"/>
      <c r="DB624" s="105"/>
      <c r="DC624" s="105"/>
      <c r="DD624" s="105"/>
      <c r="DE624" s="105"/>
      <c r="DF624" s="105"/>
      <c r="DG624" s="105"/>
      <c r="DH624" s="105"/>
      <c r="DI624" s="105"/>
      <c r="DJ624" s="105"/>
      <c r="DK624" s="105"/>
      <c r="DL624" s="105"/>
      <c r="DM624" s="105"/>
      <c r="DN624" s="105"/>
      <c r="DO624" s="105"/>
      <c r="DP624" s="105"/>
    </row>
    <row r="625" spans="1:120" x14ac:dyDescent="0.2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  <c r="CJ625" s="105"/>
      <c r="CK625" s="105"/>
      <c r="CL625" s="105"/>
      <c r="CM625" s="105"/>
      <c r="CN625" s="105"/>
      <c r="CO625" s="105"/>
      <c r="CP625" s="105"/>
      <c r="CQ625" s="105"/>
      <c r="CR625" s="105"/>
      <c r="CS625" s="105"/>
      <c r="CT625" s="105"/>
      <c r="CU625" s="105"/>
      <c r="CV625" s="105"/>
      <c r="CW625" s="105"/>
      <c r="CX625" s="105"/>
      <c r="CY625" s="105"/>
      <c r="CZ625" s="105"/>
      <c r="DA625" s="105"/>
      <c r="DB625" s="105"/>
      <c r="DC625" s="105"/>
      <c r="DD625" s="105"/>
      <c r="DE625" s="105"/>
      <c r="DF625" s="105"/>
      <c r="DG625" s="105"/>
      <c r="DH625" s="105"/>
      <c r="DI625" s="105"/>
      <c r="DJ625" s="105"/>
      <c r="DK625" s="105"/>
      <c r="DL625" s="105"/>
      <c r="DM625" s="105"/>
      <c r="DN625" s="105"/>
      <c r="DO625" s="105"/>
      <c r="DP625" s="105"/>
    </row>
    <row r="626" spans="1:120" x14ac:dyDescent="0.2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  <c r="CJ626" s="105"/>
      <c r="CK626" s="105"/>
      <c r="CL626" s="105"/>
      <c r="CM626" s="105"/>
      <c r="CN626" s="105"/>
      <c r="CO626" s="105"/>
      <c r="CP626" s="105"/>
      <c r="CQ626" s="105"/>
      <c r="CR626" s="105"/>
      <c r="CS626" s="105"/>
      <c r="CT626" s="105"/>
      <c r="CU626" s="105"/>
      <c r="CV626" s="105"/>
      <c r="CW626" s="105"/>
      <c r="CX626" s="105"/>
      <c r="CY626" s="105"/>
      <c r="CZ626" s="105"/>
      <c r="DA626" s="105"/>
      <c r="DB626" s="105"/>
      <c r="DC626" s="105"/>
      <c r="DD626" s="105"/>
      <c r="DE626" s="105"/>
      <c r="DF626" s="105"/>
      <c r="DG626" s="105"/>
      <c r="DH626" s="105"/>
      <c r="DI626" s="105"/>
      <c r="DJ626" s="105"/>
      <c r="DK626" s="105"/>
      <c r="DL626" s="105"/>
      <c r="DM626" s="105"/>
      <c r="DN626" s="105"/>
      <c r="DO626" s="105"/>
      <c r="DP626" s="105"/>
    </row>
    <row r="627" spans="1:120" x14ac:dyDescent="0.2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5"/>
      <c r="CK627" s="105"/>
      <c r="CL627" s="105"/>
      <c r="CM627" s="105"/>
      <c r="CN627" s="105"/>
      <c r="CO627" s="105"/>
      <c r="CP627" s="105"/>
      <c r="CQ627" s="105"/>
      <c r="CR627" s="105"/>
      <c r="CS627" s="105"/>
      <c r="CT627" s="105"/>
      <c r="CU627" s="105"/>
      <c r="CV627" s="105"/>
      <c r="CW627" s="105"/>
      <c r="CX627" s="105"/>
      <c r="CY627" s="105"/>
      <c r="CZ627" s="105"/>
      <c r="DA627" s="105"/>
      <c r="DB627" s="105"/>
      <c r="DC627" s="105"/>
      <c r="DD627" s="105"/>
      <c r="DE627" s="105"/>
      <c r="DF627" s="105"/>
      <c r="DG627" s="105"/>
      <c r="DH627" s="105"/>
      <c r="DI627" s="105"/>
      <c r="DJ627" s="105"/>
      <c r="DK627" s="105"/>
      <c r="DL627" s="105"/>
      <c r="DM627" s="105"/>
      <c r="DN627" s="105"/>
      <c r="DO627" s="105"/>
      <c r="DP627" s="105"/>
    </row>
    <row r="628" spans="1:120" x14ac:dyDescent="0.2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5"/>
      <c r="CK628" s="105"/>
      <c r="CL628" s="105"/>
      <c r="CM628" s="105"/>
      <c r="CN628" s="105"/>
      <c r="CO628" s="105"/>
      <c r="CP628" s="105"/>
      <c r="CQ628" s="105"/>
      <c r="CR628" s="105"/>
      <c r="CS628" s="105"/>
      <c r="CT628" s="105"/>
      <c r="CU628" s="105"/>
      <c r="CV628" s="105"/>
      <c r="CW628" s="105"/>
      <c r="CX628" s="105"/>
      <c r="CY628" s="105"/>
      <c r="CZ628" s="105"/>
      <c r="DA628" s="105"/>
      <c r="DB628" s="105"/>
      <c r="DC628" s="105"/>
      <c r="DD628" s="105"/>
      <c r="DE628" s="105"/>
      <c r="DF628" s="105"/>
      <c r="DG628" s="105"/>
      <c r="DH628" s="105"/>
      <c r="DI628" s="105"/>
      <c r="DJ628" s="105"/>
      <c r="DK628" s="105"/>
      <c r="DL628" s="105"/>
      <c r="DM628" s="105"/>
      <c r="DN628" s="105"/>
      <c r="DO628" s="105"/>
      <c r="DP628" s="105"/>
    </row>
    <row r="629" spans="1:120" x14ac:dyDescent="0.2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  <c r="CZ629" s="105"/>
      <c r="DA629" s="105"/>
      <c r="DB629" s="105"/>
      <c r="DC629" s="105"/>
      <c r="DD629" s="105"/>
      <c r="DE629" s="105"/>
      <c r="DF629" s="105"/>
      <c r="DG629" s="105"/>
      <c r="DH629" s="105"/>
      <c r="DI629" s="105"/>
      <c r="DJ629" s="105"/>
      <c r="DK629" s="105"/>
      <c r="DL629" s="105"/>
      <c r="DM629" s="105"/>
      <c r="DN629" s="105"/>
      <c r="DO629" s="105"/>
      <c r="DP629" s="105"/>
    </row>
    <row r="630" spans="1:120" x14ac:dyDescent="0.2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5"/>
      <c r="CK630" s="105"/>
      <c r="CL630" s="105"/>
      <c r="CM630" s="105"/>
      <c r="CN630" s="105"/>
      <c r="CO630" s="105"/>
      <c r="CP630" s="105"/>
      <c r="CQ630" s="105"/>
      <c r="CR630" s="105"/>
      <c r="CS630" s="105"/>
      <c r="CT630" s="105"/>
      <c r="CU630" s="105"/>
      <c r="CV630" s="105"/>
      <c r="CW630" s="105"/>
      <c r="CX630" s="105"/>
      <c r="CY630" s="105"/>
      <c r="CZ630" s="105"/>
      <c r="DA630" s="105"/>
      <c r="DB630" s="105"/>
      <c r="DC630" s="105"/>
      <c r="DD630" s="105"/>
      <c r="DE630" s="105"/>
      <c r="DF630" s="105"/>
      <c r="DG630" s="105"/>
      <c r="DH630" s="105"/>
      <c r="DI630" s="105"/>
      <c r="DJ630" s="105"/>
      <c r="DK630" s="105"/>
      <c r="DL630" s="105"/>
      <c r="DM630" s="105"/>
      <c r="DN630" s="105"/>
      <c r="DO630" s="105"/>
      <c r="DP630" s="105"/>
    </row>
    <row r="631" spans="1:120" x14ac:dyDescent="0.2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  <c r="CJ631" s="105"/>
      <c r="CK631" s="105"/>
      <c r="CL631" s="105"/>
      <c r="CM631" s="105"/>
      <c r="CN631" s="105"/>
      <c r="CO631" s="105"/>
      <c r="CP631" s="105"/>
      <c r="CQ631" s="105"/>
      <c r="CR631" s="105"/>
      <c r="CS631" s="105"/>
      <c r="CT631" s="105"/>
      <c r="CU631" s="105"/>
      <c r="CV631" s="105"/>
      <c r="CW631" s="105"/>
      <c r="CX631" s="105"/>
      <c r="CY631" s="105"/>
      <c r="CZ631" s="105"/>
      <c r="DA631" s="105"/>
      <c r="DB631" s="105"/>
      <c r="DC631" s="105"/>
      <c r="DD631" s="105"/>
      <c r="DE631" s="105"/>
      <c r="DF631" s="105"/>
      <c r="DG631" s="105"/>
      <c r="DH631" s="105"/>
      <c r="DI631" s="105"/>
      <c r="DJ631" s="105"/>
      <c r="DK631" s="105"/>
      <c r="DL631" s="105"/>
      <c r="DM631" s="105"/>
      <c r="DN631" s="105"/>
      <c r="DO631" s="105"/>
      <c r="DP631" s="105"/>
    </row>
    <row r="632" spans="1:120" x14ac:dyDescent="0.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  <c r="CJ632" s="105"/>
      <c r="CK632" s="105"/>
      <c r="CL632" s="105"/>
      <c r="CM632" s="105"/>
      <c r="CN632" s="105"/>
      <c r="CO632" s="105"/>
      <c r="CP632" s="105"/>
      <c r="CQ632" s="105"/>
      <c r="CR632" s="105"/>
      <c r="CS632" s="105"/>
      <c r="CT632" s="105"/>
      <c r="CU632" s="105"/>
      <c r="CV632" s="105"/>
      <c r="CW632" s="105"/>
      <c r="CX632" s="105"/>
      <c r="CY632" s="105"/>
      <c r="CZ632" s="105"/>
      <c r="DA632" s="105"/>
      <c r="DB632" s="105"/>
      <c r="DC632" s="105"/>
      <c r="DD632" s="105"/>
      <c r="DE632" s="105"/>
      <c r="DF632" s="105"/>
      <c r="DG632" s="105"/>
      <c r="DH632" s="105"/>
      <c r="DI632" s="105"/>
      <c r="DJ632" s="105"/>
      <c r="DK632" s="105"/>
      <c r="DL632" s="105"/>
      <c r="DM632" s="105"/>
      <c r="DN632" s="105"/>
      <c r="DO632" s="105"/>
      <c r="DP632" s="105"/>
    </row>
    <row r="633" spans="1:120" x14ac:dyDescent="0.2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  <c r="CJ633" s="105"/>
      <c r="CK633" s="105"/>
      <c r="CL633" s="105"/>
      <c r="CM633" s="105"/>
      <c r="CN633" s="105"/>
      <c r="CO633" s="105"/>
      <c r="CP633" s="105"/>
      <c r="CQ633" s="105"/>
      <c r="CR633" s="105"/>
      <c r="CS633" s="105"/>
      <c r="CT633" s="105"/>
      <c r="CU633" s="105"/>
      <c r="CV633" s="105"/>
      <c r="CW633" s="105"/>
      <c r="CX633" s="105"/>
      <c r="CY633" s="105"/>
      <c r="CZ633" s="105"/>
      <c r="DA633" s="105"/>
      <c r="DB633" s="105"/>
      <c r="DC633" s="105"/>
      <c r="DD633" s="105"/>
      <c r="DE633" s="105"/>
      <c r="DF633" s="105"/>
      <c r="DG633" s="105"/>
      <c r="DH633" s="105"/>
      <c r="DI633" s="105"/>
      <c r="DJ633" s="105"/>
      <c r="DK633" s="105"/>
      <c r="DL633" s="105"/>
      <c r="DM633" s="105"/>
      <c r="DN633" s="105"/>
      <c r="DO633" s="105"/>
      <c r="DP633" s="105"/>
    </row>
    <row r="634" spans="1:120" x14ac:dyDescent="0.2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  <c r="CJ634" s="105"/>
      <c r="CK634" s="105"/>
      <c r="CL634" s="105"/>
      <c r="CM634" s="105"/>
      <c r="CN634" s="105"/>
      <c r="CO634" s="105"/>
      <c r="CP634" s="105"/>
      <c r="CQ634" s="105"/>
      <c r="CR634" s="105"/>
      <c r="CS634" s="105"/>
      <c r="CT634" s="105"/>
      <c r="CU634" s="105"/>
      <c r="CV634" s="105"/>
      <c r="CW634" s="105"/>
      <c r="CX634" s="105"/>
      <c r="CY634" s="105"/>
      <c r="CZ634" s="105"/>
      <c r="DA634" s="105"/>
      <c r="DB634" s="105"/>
      <c r="DC634" s="105"/>
      <c r="DD634" s="105"/>
      <c r="DE634" s="105"/>
      <c r="DF634" s="105"/>
      <c r="DG634" s="105"/>
      <c r="DH634" s="105"/>
      <c r="DI634" s="105"/>
      <c r="DJ634" s="105"/>
      <c r="DK634" s="105"/>
      <c r="DL634" s="105"/>
      <c r="DM634" s="105"/>
      <c r="DN634" s="105"/>
      <c r="DO634" s="105"/>
      <c r="DP634" s="105"/>
    </row>
    <row r="635" spans="1:120" x14ac:dyDescent="0.2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  <c r="CJ635" s="105"/>
      <c r="CK635" s="105"/>
      <c r="CL635" s="105"/>
      <c r="CM635" s="105"/>
      <c r="CN635" s="105"/>
      <c r="CO635" s="105"/>
      <c r="CP635" s="105"/>
      <c r="CQ635" s="105"/>
      <c r="CR635" s="105"/>
      <c r="CS635" s="105"/>
      <c r="CT635" s="105"/>
      <c r="CU635" s="105"/>
      <c r="CV635" s="105"/>
      <c r="CW635" s="105"/>
      <c r="CX635" s="105"/>
      <c r="CY635" s="105"/>
      <c r="CZ635" s="105"/>
      <c r="DA635" s="105"/>
      <c r="DB635" s="105"/>
      <c r="DC635" s="105"/>
      <c r="DD635" s="105"/>
      <c r="DE635" s="105"/>
      <c r="DF635" s="105"/>
      <c r="DG635" s="105"/>
      <c r="DH635" s="105"/>
      <c r="DI635" s="105"/>
      <c r="DJ635" s="105"/>
      <c r="DK635" s="105"/>
      <c r="DL635" s="105"/>
      <c r="DM635" s="105"/>
      <c r="DN635" s="105"/>
      <c r="DO635" s="105"/>
      <c r="DP635" s="105"/>
    </row>
    <row r="636" spans="1:120" x14ac:dyDescent="0.2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  <c r="CJ636" s="105"/>
      <c r="CK636" s="105"/>
      <c r="CL636" s="105"/>
      <c r="CM636" s="105"/>
      <c r="CN636" s="105"/>
      <c r="CO636" s="105"/>
      <c r="CP636" s="105"/>
      <c r="CQ636" s="105"/>
      <c r="CR636" s="105"/>
      <c r="CS636" s="105"/>
      <c r="CT636" s="105"/>
      <c r="CU636" s="105"/>
      <c r="CV636" s="105"/>
      <c r="CW636" s="105"/>
      <c r="CX636" s="105"/>
      <c r="CY636" s="105"/>
      <c r="CZ636" s="105"/>
      <c r="DA636" s="105"/>
      <c r="DB636" s="105"/>
      <c r="DC636" s="105"/>
      <c r="DD636" s="105"/>
      <c r="DE636" s="105"/>
      <c r="DF636" s="105"/>
      <c r="DG636" s="105"/>
      <c r="DH636" s="105"/>
      <c r="DI636" s="105"/>
      <c r="DJ636" s="105"/>
      <c r="DK636" s="105"/>
      <c r="DL636" s="105"/>
      <c r="DM636" s="105"/>
      <c r="DN636" s="105"/>
      <c r="DO636" s="105"/>
      <c r="DP636" s="105"/>
    </row>
    <row r="637" spans="1:120" x14ac:dyDescent="0.2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5"/>
      <c r="CK637" s="105"/>
      <c r="CL637" s="105"/>
      <c r="CM637" s="105"/>
      <c r="CN637" s="105"/>
      <c r="CO637" s="105"/>
      <c r="CP637" s="105"/>
      <c r="CQ637" s="105"/>
      <c r="CR637" s="105"/>
      <c r="CS637" s="105"/>
      <c r="CT637" s="105"/>
      <c r="CU637" s="105"/>
      <c r="CV637" s="105"/>
      <c r="CW637" s="105"/>
      <c r="CX637" s="105"/>
      <c r="CY637" s="105"/>
      <c r="CZ637" s="105"/>
      <c r="DA637" s="105"/>
      <c r="DB637" s="105"/>
      <c r="DC637" s="105"/>
      <c r="DD637" s="105"/>
      <c r="DE637" s="105"/>
      <c r="DF637" s="105"/>
      <c r="DG637" s="105"/>
      <c r="DH637" s="105"/>
      <c r="DI637" s="105"/>
      <c r="DJ637" s="105"/>
      <c r="DK637" s="105"/>
      <c r="DL637" s="105"/>
      <c r="DM637" s="105"/>
      <c r="DN637" s="105"/>
      <c r="DO637" s="105"/>
      <c r="DP637" s="105"/>
    </row>
    <row r="638" spans="1:120" x14ac:dyDescent="0.2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5"/>
      <c r="CK638" s="105"/>
      <c r="CL638" s="105"/>
      <c r="CM638" s="105"/>
      <c r="CN638" s="105"/>
      <c r="CO638" s="105"/>
      <c r="CP638" s="105"/>
      <c r="CQ638" s="105"/>
      <c r="CR638" s="105"/>
      <c r="CS638" s="105"/>
      <c r="CT638" s="105"/>
      <c r="CU638" s="105"/>
      <c r="CV638" s="105"/>
      <c r="CW638" s="105"/>
      <c r="CX638" s="105"/>
      <c r="CY638" s="105"/>
      <c r="CZ638" s="105"/>
      <c r="DA638" s="105"/>
      <c r="DB638" s="105"/>
      <c r="DC638" s="105"/>
      <c r="DD638" s="105"/>
      <c r="DE638" s="105"/>
      <c r="DF638" s="105"/>
      <c r="DG638" s="105"/>
      <c r="DH638" s="105"/>
      <c r="DI638" s="105"/>
      <c r="DJ638" s="105"/>
      <c r="DK638" s="105"/>
      <c r="DL638" s="105"/>
      <c r="DM638" s="105"/>
      <c r="DN638" s="105"/>
      <c r="DO638" s="105"/>
      <c r="DP638" s="105"/>
    </row>
    <row r="639" spans="1:120" x14ac:dyDescent="0.2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  <c r="CJ639" s="105"/>
      <c r="CK639" s="105"/>
      <c r="CL639" s="105"/>
      <c r="CM639" s="105"/>
      <c r="CN639" s="105"/>
      <c r="CO639" s="105"/>
      <c r="CP639" s="105"/>
      <c r="CQ639" s="105"/>
      <c r="CR639" s="105"/>
      <c r="CS639" s="105"/>
      <c r="CT639" s="105"/>
      <c r="CU639" s="105"/>
      <c r="CV639" s="105"/>
      <c r="CW639" s="105"/>
      <c r="CX639" s="105"/>
      <c r="CY639" s="105"/>
      <c r="CZ639" s="105"/>
      <c r="DA639" s="105"/>
      <c r="DB639" s="105"/>
      <c r="DC639" s="105"/>
      <c r="DD639" s="105"/>
      <c r="DE639" s="105"/>
      <c r="DF639" s="105"/>
      <c r="DG639" s="105"/>
      <c r="DH639" s="105"/>
      <c r="DI639" s="105"/>
      <c r="DJ639" s="105"/>
      <c r="DK639" s="105"/>
      <c r="DL639" s="105"/>
      <c r="DM639" s="105"/>
      <c r="DN639" s="105"/>
      <c r="DO639" s="105"/>
      <c r="DP639" s="105"/>
    </row>
    <row r="640" spans="1:120" x14ac:dyDescent="0.2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  <c r="CJ640" s="105"/>
      <c r="CK640" s="105"/>
      <c r="CL640" s="105"/>
      <c r="CM640" s="105"/>
      <c r="CN640" s="105"/>
      <c r="CO640" s="105"/>
      <c r="CP640" s="105"/>
      <c r="CQ640" s="105"/>
      <c r="CR640" s="105"/>
      <c r="CS640" s="105"/>
      <c r="CT640" s="105"/>
      <c r="CU640" s="105"/>
      <c r="CV640" s="105"/>
      <c r="CW640" s="105"/>
      <c r="CX640" s="105"/>
      <c r="CY640" s="105"/>
      <c r="CZ640" s="105"/>
      <c r="DA640" s="105"/>
      <c r="DB640" s="105"/>
      <c r="DC640" s="105"/>
      <c r="DD640" s="105"/>
      <c r="DE640" s="105"/>
      <c r="DF640" s="105"/>
      <c r="DG640" s="105"/>
      <c r="DH640" s="105"/>
      <c r="DI640" s="105"/>
      <c r="DJ640" s="105"/>
      <c r="DK640" s="105"/>
      <c r="DL640" s="105"/>
      <c r="DM640" s="105"/>
      <c r="DN640" s="105"/>
      <c r="DO640" s="105"/>
      <c r="DP640" s="105"/>
    </row>
    <row r="641" spans="1:120" x14ac:dyDescent="0.2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  <c r="CJ641" s="105"/>
      <c r="CK641" s="105"/>
      <c r="CL641" s="105"/>
      <c r="CM641" s="105"/>
      <c r="CN641" s="105"/>
      <c r="CO641" s="105"/>
      <c r="CP641" s="105"/>
      <c r="CQ641" s="105"/>
      <c r="CR641" s="105"/>
      <c r="CS641" s="105"/>
      <c r="CT641" s="105"/>
      <c r="CU641" s="105"/>
      <c r="CV641" s="105"/>
      <c r="CW641" s="105"/>
      <c r="CX641" s="105"/>
      <c r="CY641" s="105"/>
      <c r="CZ641" s="105"/>
      <c r="DA641" s="105"/>
      <c r="DB641" s="105"/>
      <c r="DC641" s="105"/>
      <c r="DD641" s="105"/>
      <c r="DE641" s="105"/>
      <c r="DF641" s="105"/>
      <c r="DG641" s="105"/>
      <c r="DH641" s="105"/>
      <c r="DI641" s="105"/>
      <c r="DJ641" s="105"/>
      <c r="DK641" s="105"/>
      <c r="DL641" s="105"/>
      <c r="DM641" s="105"/>
      <c r="DN641" s="105"/>
      <c r="DO641" s="105"/>
      <c r="DP641" s="105"/>
    </row>
    <row r="642" spans="1:120" x14ac:dyDescent="0.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5"/>
      <c r="CK642" s="105"/>
      <c r="CL642" s="105"/>
      <c r="CM642" s="105"/>
      <c r="CN642" s="105"/>
      <c r="CO642" s="105"/>
      <c r="CP642" s="105"/>
      <c r="CQ642" s="105"/>
      <c r="CR642" s="105"/>
      <c r="CS642" s="105"/>
      <c r="CT642" s="105"/>
      <c r="CU642" s="105"/>
      <c r="CV642" s="105"/>
      <c r="CW642" s="105"/>
      <c r="CX642" s="105"/>
      <c r="CY642" s="105"/>
      <c r="CZ642" s="105"/>
      <c r="DA642" s="105"/>
      <c r="DB642" s="105"/>
      <c r="DC642" s="105"/>
      <c r="DD642" s="105"/>
      <c r="DE642" s="105"/>
      <c r="DF642" s="105"/>
      <c r="DG642" s="105"/>
      <c r="DH642" s="105"/>
      <c r="DI642" s="105"/>
      <c r="DJ642" s="105"/>
      <c r="DK642" s="105"/>
      <c r="DL642" s="105"/>
      <c r="DM642" s="105"/>
      <c r="DN642" s="105"/>
      <c r="DO642" s="105"/>
      <c r="DP642" s="105"/>
    </row>
    <row r="643" spans="1:120" x14ac:dyDescent="0.2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  <c r="CJ643" s="105"/>
      <c r="CK643" s="105"/>
      <c r="CL643" s="105"/>
      <c r="CM643" s="105"/>
      <c r="CN643" s="105"/>
      <c r="CO643" s="105"/>
      <c r="CP643" s="105"/>
      <c r="CQ643" s="105"/>
      <c r="CR643" s="105"/>
      <c r="CS643" s="105"/>
      <c r="CT643" s="105"/>
      <c r="CU643" s="105"/>
      <c r="CV643" s="105"/>
      <c r="CW643" s="105"/>
      <c r="CX643" s="105"/>
      <c r="CY643" s="105"/>
      <c r="CZ643" s="105"/>
      <c r="DA643" s="105"/>
      <c r="DB643" s="105"/>
      <c r="DC643" s="105"/>
      <c r="DD643" s="105"/>
      <c r="DE643" s="105"/>
      <c r="DF643" s="105"/>
      <c r="DG643" s="105"/>
      <c r="DH643" s="105"/>
      <c r="DI643" s="105"/>
      <c r="DJ643" s="105"/>
      <c r="DK643" s="105"/>
      <c r="DL643" s="105"/>
      <c r="DM643" s="105"/>
      <c r="DN643" s="105"/>
      <c r="DO643" s="105"/>
      <c r="DP643" s="105"/>
    </row>
    <row r="644" spans="1:120" x14ac:dyDescent="0.2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  <c r="CJ644" s="105"/>
      <c r="CK644" s="105"/>
      <c r="CL644" s="105"/>
      <c r="CM644" s="105"/>
      <c r="CN644" s="105"/>
      <c r="CO644" s="105"/>
      <c r="CP644" s="105"/>
      <c r="CQ644" s="105"/>
      <c r="CR644" s="105"/>
      <c r="CS644" s="105"/>
      <c r="CT644" s="105"/>
      <c r="CU644" s="105"/>
      <c r="CV644" s="105"/>
      <c r="CW644" s="105"/>
      <c r="CX644" s="105"/>
      <c r="CY644" s="105"/>
      <c r="CZ644" s="105"/>
      <c r="DA644" s="105"/>
      <c r="DB644" s="105"/>
      <c r="DC644" s="105"/>
      <c r="DD644" s="105"/>
      <c r="DE644" s="105"/>
      <c r="DF644" s="105"/>
      <c r="DG644" s="105"/>
      <c r="DH644" s="105"/>
      <c r="DI644" s="105"/>
      <c r="DJ644" s="105"/>
      <c r="DK644" s="105"/>
      <c r="DL644" s="105"/>
      <c r="DM644" s="105"/>
      <c r="DN644" s="105"/>
      <c r="DO644" s="105"/>
      <c r="DP644" s="105"/>
    </row>
    <row r="645" spans="1:120" x14ac:dyDescent="0.2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  <c r="CJ645" s="105"/>
      <c r="CK645" s="105"/>
      <c r="CL645" s="105"/>
      <c r="CM645" s="105"/>
      <c r="CN645" s="105"/>
      <c r="CO645" s="105"/>
      <c r="CP645" s="105"/>
      <c r="CQ645" s="105"/>
      <c r="CR645" s="105"/>
      <c r="CS645" s="105"/>
      <c r="CT645" s="105"/>
      <c r="CU645" s="105"/>
      <c r="CV645" s="105"/>
      <c r="CW645" s="105"/>
      <c r="CX645" s="105"/>
      <c r="CY645" s="105"/>
      <c r="CZ645" s="105"/>
      <c r="DA645" s="105"/>
      <c r="DB645" s="105"/>
      <c r="DC645" s="105"/>
      <c r="DD645" s="105"/>
      <c r="DE645" s="105"/>
      <c r="DF645" s="105"/>
      <c r="DG645" s="105"/>
      <c r="DH645" s="105"/>
      <c r="DI645" s="105"/>
      <c r="DJ645" s="105"/>
      <c r="DK645" s="105"/>
      <c r="DL645" s="105"/>
      <c r="DM645" s="105"/>
      <c r="DN645" s="105"/>
      <c r="DO645" s="105"/>
      <c r="DP645" s="105"/>
    </row>
    <row r="646" spans="1:120" x14ac:dyDescent="0.2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  <c r="CZ646" s="105"/>
      <c r="DA646" s="105"/>
      <c r="DB646" s="105"/>
      <c r="DC646" s="105"/>
      <c r="DD646" s="105"/>
      <c r="DE646" s="105"/>
      <c r="DF646" s="105"/>
      <c r="DG646" s="105"/>
      <c r="DH646" s="105"/>
      <c r="DI646" s="105"/>
      <c r="DJ646" s="105"/>
      <c r="DK646" s="105"/>
      <c r="DL646" s="105"/>
      <c r="DM646" s="105"/>
      <c r="DN646" s="105"/>
      <c r="DO646" s="105"/>
      <c r="DP646" s="105"/>
    </row>
    <row r="647" spans="1:120" x14ac:dyDescent="0.2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  <c r="CJ647" s="105"/>
      <c r="CK647" s="105"/>
      <c r="CL647" s="105"/>
      <c r="CM647" s="105"/>
      <c r="CN647" s="105"/>
      <c r="CO647" s="105"/>
      <c r="CP647" s="105"/>
      <c r="CQ647" s="105"/>
      <c r="CR647" s="105"/>
      <c r="CS647" s="105"/>
      <c r="CT647" s="105"/>
      <c r="CU647" s="105"/>
      <c r="CV647" s="105"/>
      <c r="CW647" s="105"/>
      <c r="CX647" s="105"/>
      <c r="CY647" s="105"/>
      <c r="CZ647" s="105"/>
      <c r="DA647" s="105"/>
      <c r="DB647" s="105"/>
      <c r="DC647" s="105"/>
      <c r="DD647" s="105"/>
      <c r="DE647" s="105"/>
      <c r="DF647" s="105"/>
      <c r="DG647" s="105"/>
      <c r="DH647" s="105"/>
      <c r="DI647" s="105"/>
      <c r="DJ647" s="105"/>
      <c r="DK647" s="105"/>
      <c r="DL647" s="105"/>
      <c r="DM647" s="105"/>
      <c r="DN647" s="105"/>
      <c r="DO647" s="105"/>
      <c r="DP647" s="105"/>
    </row>
    <row r="648" spans="1:120" x14ac:dyDescent="0.2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  <c r="CJ648" s="105"/>
      <c r="CK648" s="105"/>
      <c r="CL648" s="105"/>
      <c r="CM648" s="105"/>
      <c r="CN648" s="105"/>
      <c r="CO648" s="105"/>
      <c r="CP648" s="105"/>
      <c r="CQ648" s="105"/>
      <c r="CR648" s="105"/>
      <c r="CS648" s="105"/>
      <c r="CT648" s="105"/>
      <c r="CU648" s="105"/>
      <c r="CV648" s="105"/>
      <c r="CW648" s="105"/>
      <c r="CX648" s="105"/>
      <c r="CY648" s="105"/>
      <c r="CZ648" s="105"/>
      <c r="DA648" s="105"/>
      <c r="DB648" s="105"/>
      <c r="DC648" s="105"/>
      <c r="DD648" s="105"/>
      <c r="DE648" s="105"/>
      <c r="DF648" s="105"/>
      <c r="DG648" s="105"/>
      <c r="DH648" s="105"/>
      <c r="DI648" s="105"/>
      <c r="DJ648" s="105"/>
      <c r="DK648" s="105"/>
      <c r="DL648" s="105"/>
      <c r="DM648" s="105"/>
      <c r="DN648" s="105"/>
      <c r="DO648" s="105"/>
      <c r="DP648" s="105"/>
    </row>
    <row r="649" spans="1:120" x14ac:dyDescent="0.2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  <c r="CJ649" s="105"/>
      <c r="CK649" s="105"/>
      <c r="CL649" s="105"/>
      <c r="CM649" s="105"/>
      <c r="CN649" s="105"/>
      <c r="CO649" s="105"/>
      <c r="CP649" s="105"/>
      <c r="CQ649" s="105"/>
      <c r="CR649" s="105"/>
      <c r="CS649" s="105"/>
      <c r="CT649" s="105"/>
      <c r="CU649" s="105"/>
      <c r="CV649" s="105"/>
      <c r="CW649" s="105"/>
      <c r="CX649" s="105"/>
      <c r="CY649" s="105"/>
      <c r="CZ649" s="105"/>
      <c r="DA649" s="105"/>
      <c r="DB649" s="105"/>
      <c r="DC649" s="105"/>
      <c r="DD649" s="105"/>
      <c r="DE649" s="105"/>
      <c r="DF649" s="105"/>
      <c r="DG649" s="105"/>
      <c r="DH649" s="105"/>
      <c r="DI649" s="105"/>
      <c r="DJ649" s="105"/>
      <c r="DK649" s="105"/>
      <c r="DL649" s="105"/>
      <c r="DM649" s="105"/>
      <c r="DN649" s="105"/>
      <c r="DO649" s="105"/>
      <c r="DP649" s="105"/>
    </row>
    <row r="650" spans="1:120" x14ac:dyDescent="0.2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  <c r="CJ650" s="105"/>
      <c r="CK650" s="105"/>
      <c r="CL650" s="105"/>
      <c r="CM650" s="105"/>
      <c r="CN650" s="105"/>
      <c r="CO650" s="105"/>
      <c r="CP650" s="105"/>
      <c r="CQ650" s="105"/>
      <c r="CR650" s="105"/>
      <c r="CS650" s="105"/>
      <c r="CT650" s="105"/>
      <c r="CU650" s="105"/>
      <c r="CV650" s="105"/>
      <c r="CW650" s="105"/>
      <c r="CX650" s="105"/>
      <c r="CY650" s="105"/>
      <c r="CZ650" s="105"/>
      <c r="DA650" s="105"/>
      <c r="DB650" s="105"/>
      <c r="DC650" s="105"/>
      <c r="DD650" s="105"/>
      <c r="DE650" s="105"/>
      <c r="DF650" s="105"/>
      <c r="DG650" s="105"/>
      <c r="DH650" s="105"/>
      <c r="DI650" s="105"/>
      <c r="DJ650" s="105"/>
      <c r="DK650" s="105"/>
      <c r="DL650" s="105"/>
      <c r="DM650" s="105"/>
      <c r="DN650" s="105"/>
      <c r="DO650" s="105"/>
      <c r="DP650" s="105"/>
    </row>
    <row r="651" spans="1:120" x14ac:dyDescent="0.2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  <c r="CJ651" s="105"/>
      <c r="CK651" s="105"/>
      <c r="CL651" s="105"/>
      <c r="CM651" s="105"/>
      <c r="CN651" s="105"/>
      <c r="CO651" s="105"/>
      <c r="CP651" s="105"/>
      <c r="CQ651" s="105"/>
      <c r="CR651" s="105"/>
      <c r="CS651" s="105"/>
      <c r="CT651" s="105"/>
      <c r="CU651" s="105"/>
      <c r="CV651" s="105"/>
      <c r="CW651" s="105"/>
      <c r="CX651" s="105"/>
      <c r="CY651" s="105"/>
      <c r="CZ651" s="105"/>
      <c r="DA651" s="105"/>
      <c r="DB651" s="105"/>
      <c r="DC651" s="105"/>
      <c r="DD651" s="105"/>
      <c r="DE651" s="105"/>
      <c r="DF651" s="105"/>
      <c r="DG651" s="105"/>
      <c r="DH651" s="105"/>
      <c r="DI651" s="105"/>
      <c r="DJ651" s="105"/>
      <c r="DK651" s="105"/>
      <c r="DL651" s="105"/>
      <c r="DM651" s="105"/>
      <c r="DN651" s="105"/>
      <c r="DO651" s="105"/>
      <c r="DP651" s="105"/>
    </row>
    <row r="652" spans="1:120" x14ac:dyDescent="0.2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  <c r="CZ652" s="105"/>
      <c r="DA652" s="105"/>
      <c r="DB652" s="105"/>
      <c r="DC652" s="105"/>
      <c r="DD652" s="105"/>
      <c r="DE652" s="105"/>
      <c r="DF652" s="105"/>
      <c r="DG652" s="105"/>
      <c r="DH652" s="105"/>
      <c r="DI652" s="105"/>
      <c r="DJ652" s="105"/>
      <c r="DK652" s="105"/>
      <c r="DL652" s="105"/>
      <c r="DM652" s="105"/>
      <c r="DN652" s="105"/>
      <c r="DO652" s="105"/>
      <c r="DP652" s="105"/>
    </row>
    <row r="653" spans="1:120" x14ac:dyDescent="0.2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  <c r="CJ653" s="105"/>
      <c r="CK653" s="105"/>
      <c r="CL653" s="105"/>
      <c r="CM653" s="105"/>
      <c r="CN653" s="105"/>
      <c r="CO653" s="105"/>
      <c r="CP653" s="105"/>
      <c r="CQ653" s="105"/>
      <c r="CR653" s="105"/>
      <c r="CS653" s="105"/>
      <c r="CT653" s="105"/>
      <c r="CU653" s="105"/>
      <c r="CV653" s="105"/>
      <c r="CW653" s="105"/>
      <c r="CX653" s="105"/>
      <c r="CY653" s="105"/>
      <c r="CZ653" s="105"/>
      <c r="DA653" s="105"/>
      <c r="DB653" s="105"/>
      <c r="DC653" s="105"/>
      <c r="DD653" s="105"/>
      <c r="DE653" s="105"/>
      <c r="DF653" s="105"/>
      <c r="DG653" s="105"/>
      <c r="DH653" s="105"/>
      <c r="DI653" s="105"/>
      <c r="DJ653" s="105"/>
      <c r="DK653" s="105"/>
      <c r="DL653" s="105"/>
      <c r="DM653" s="105"/>
      <c r="DN653" s="105"/>
      <c r="DO653" s="105"/>
      <c r="DP653" s="105"/>
    </row>
    <row r="654" spans="1:120" x14ac:dyDescent="0.2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  <c r="CJ654" s="105"/>
      <c r="CK654" s="105"/>
      <c r="CL654" s="105"/>
      <c r="CM654" s="105"/>
      <c r="CN654" s="105"/>
      <c r="CO654" s="105"/>
      <c r="CP654" s="105"/>
      <c r="CQ654" s="105"/>
      <c r="CR654" s="105"/>
      <c r="CS654" s="105"/>
      <c r="CT654" s="105"/>
      <c r="CU654" s="105"/>
      <c r="CV654" s="105"/>
      <c r="CW654" s="105"/>
      <c r="CX654" s="105"/>
      <c r="CY654" s="105"/>
      <c r="CZ654" s="105"/>
      <c r="DA654" s="105"/>
      <c r="DB654" s="105"/>
      <c r="DC654" s="105"/>
      <c r="DD654" s="105"/>
      <c r="DE654" s="105"/>
      <c r="DF654" s="105"/>
      <c r="DG654" s="105"/>
      <c r="DH654" s="105"/>
      <c r="DI654" s="105"/>
      <c r="DJ654" s="105"/>
      <c r="DK654" s="105"/>
      <c r="DL654" s="105"/>
      <c r="DM654" s="105"/>
      <c r="DN654" s="105"/>
      <c r="DO654" s="105"/>
      <c r="DP654" s="105"/>
    </row>
    <row r="655" spans="1:120" x14ac:dyDescent="0.2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  <c r="CJ655" s="105"/>
      <c r="CK655" s="105"/>
      <c r="CL655" s="105"/>
      <c r="CM655" s="105"/>
      <c r="CN655" s="105"/>
      <c r="CO655" s="105"/>
      <c r="CP655" s="105"/>
      <c r="CQ655" s="105"/>
      <c r="CR655" s="105"/>
      <c r="CS655" s="105"/>
      <c r="CT655" s="105"/>
      <c r="CU655" s="105"/>
      <c r="CV655" s="105"/>
      <c r="CW655" s="105"/>
      <c r="CX655" s="105"/>
      <c r="CY655" s="105"/>
      <c r="CZ655" s="105"/>
      <c r="DA655" s="105"/>
      <c r="DB655" s="105"/>
      <c r="DC655" s="105"/>
      <c r="DD655" s="105"/>
      <c r="DE655" s="105"/>
      <c r="DF655" s="105"/>
      <c r="DG655" s="105"/>
      <c r="DH655" s="105"/>
      <c r="DI655" s="105"/>
      <c r="DJ655" s="105"/>
      <c r="DK655" s="105"/>
      <c r="DL655" s="105"/>
      <c r="DM655" s="105"/>
      <c r="DN655" s="105"/>
      <c r="DO655" s="105"/>
      <c r="DP655" s="105"/>
    </row>
    <row r="656" spans="1:120" x14ac:dyDescent="0.2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5"/>
      <c r="CK656" s="105"/>
      <c r="CL656" s="105"/>
      <c r="CM656" s="105"/>
      <c r="CN656" s="105"/>
      <c r="CO656" s="105"/>
      <c r="CP656" s="105"/>
      <c r="CQ656" s="105"/>
      <c r="CR656" s="105"/>
      <c r="CS656" s="105"/>
      <c r="CT656" s="105"/>
      <c r="CU656" s="105"/>
      <c r="CV656" s="105"/>
      <c r="CW656" s="105"/>
      <c r="CX656" s="105"/>
      <c r="CY656" s="105"/>
      <c r="CZ656" s="105"/>
      <c r="DA656" s="105"/>
      <c r="DB656" s="105"/>
      <c r="DC656" s="105"/>
      <c r="DD656" s="105"/>
      <c r="DE656" s="105"/>
      <c r="DF656" s="105"/>
      <c r="DG656" s="105"/>
      <c r="DH656" s="105"/>
      <c r="DI656" s="105"/>
      <c r="DJ656" s="105"/>
      <c r="DK656" s="105"/>
      <c r="DL656" s="105"/>
      <c r="DM656" s="105"/>
      <c r="DN656" s="105"/>
      <c r="DO656" s="105"/>
      <c r="DP656" s="105"/>
    </row>
    <row r="657" spans="1:120" x14ac:dyDescent="0.2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  <c r="CJ657" s="105"/>
      <c r="CK657" s="105"/>
      <c r="CL657" s="105"/>
      <c r="CM657" s="105"/>
      <c r="CN657" s="105"/>
      <c r="CO657" s="105"/>
      <c r="CP657" s="105"/>
      <c r="CQ657" s="105"/>
      <c r="CR657" s="105"/>
      <c r="CS657" s="105"/>
      <c r="CT657" s="105"/>
      <c r="CU657" s="105"/>
      <c r="CV657" s="105"/>
      <c r="CW657" s="105"/>
      <c r="CX657" s="105"/>
      <c r="CY657" s="105"/>
      <c r="CZ657" s="105"/>
      <c r="DA657" s="105"/>
      <c r="DB657" s="105"/>
      <c r="DC657" s="105"/>
      <c r="DD657" s="105"/>
      <c r="DE657" s="105"/>
      <c r="DF657" s="105"/>
      <c r="DG657" s="105"/>
      <c r="DH657" s="105"/>
      <c r="DI657" s="105"/>
      <c r="DJ657" s="105"/>
      <c r="DK657" s="105"/>
      <c r="DL657" s="105"/>
      <c r="DM657" s="105"/>
      <c r="DN657" s="105"/>
      <c r="DO657" s="105"/>
      <c r="DP657" s="105"/>
    </row>
    <row r="658" spans="1:120" x14ac:dyDescent="0.2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  <c r="CJ658" s="105"/>
      <c r="CK658" s="105"/>
      <c r="CL658" s="105"/>
      <c r="CM658" s="105"/>
      <c r="CN658" s="105"/>
      <c r="CO658" s="105"/>
      <c r="CP658" s="105"/>
      <c r="CQ658" s="105"/>
      <c r="CR658" s="105"/>
      <c r="CS658" s="105"/>
      <c r="CT658" s="105"/>
      <c r="CU658" s="105"/>
      <c r="CV658" s="105"/>
      <c r="CW658" s="105"/>
      <c r="CX658" s="105"/>
      <c r="CY658" s="105"/>
      <c r="CZ658" s="105"/>
      <c r="DA658" s="105"/>
      <c r="DB658" s="105"/>
      <c r="DC658" s="105"/>
      <c r="DD658" s="105"/>
      <c r="DE658" s="105"/>
      <c r="DF658" s="105"/>
      <c r="DG658" s="105"/>
      <c r="DH658" s="105"/>
      <c r="DI658" s="105"/>
      <c r="DJ658" s="105"/>
      <c r="DK658" s="105"/>
      <c r="DL658" s="105"/>
      <c r="DM658" s="105"/>
      <c r="DN658" s="105"/>
      <c r="DO658" s="105"/>
      <c r="DP658" s="105"/>
    </row>
    <row r="659" spans="1:120" x14ac:dyDescent="0.2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  <c r="CZ659" s="105"/>
      <c r="DA659" s="105"/>
      <c r="DB659" s="105"/>
      <c r="DC659" s="105"/>
      <c r="DD659" s="105"/>
      <c r="DE659" s="105"/>
      <c r="DF659" s="105"/>
      <c r="DG659" s="105"/>
      <c r="DH659" s="105"/>
      <c r="DI659" s="105"/>
      <c r="DJ659" s="105"/>
      <c r="DK659" s="105"/>
      <c r="DL659" s="105"/>
      <c r="DM659" s="105"/>
      <c r="DN659" s="105"/>
      <c r="DO659" s="105"/>
      <c r="DP659" s="105"/>
    </row>
    <row r="660" spans="1:120" x14ac:dyDescent="0.2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5"/>
      <c r="CK660" s="105"/>
      <c r="CL660" s="105"/>
      <c r="CM660" s="105"/>
      <c r="CN660" s="105"/>
      <c r="CO660" s="105"/>
      <c r="CP660" s="105"/>
      <c r="CQ660" s="105"/>
      <c r="CR660" s="105"/>
      <c r="CS660" s="105"/>
      <c r="CT660" s="105"/>
      <c r="CU660" s="105"/>
      <c r="CV660" s="105"/>
      <c r="CW660" s="105"/>
      <c r="CX660" s="105"/>
      <c r="CY660" s="105"/>
      <c r="CZ660" s="105"/>
      <c r="DA660" s="105"/>
      <c r="DB660" s="105"/>
      <c r="DC660" s="105"/>
      <c r="DD660" s="105"/>
      <c r="DE660" s="105"/>
      <c r="DF660" s="105"/>
      <c r="DG660" s="105"/>
      <c r="DH660" s="105"/>
      <c r="DI660" s="105"/>
      <c r="DJ660" s="105"/>
      <c r="DK660" s="105"/>
      <c r="DL660" s="105"/>
      <c r="DM660" s="105"/>
      <c r="DN660" s="105"/>
      <c r="DO660" s="105"/>
      <c r="DP660" s="105"/>
    </row>
    <row r="661" spans="1:120" x14ac:dyDescent="0.2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  <c r="CJ661" s="105"/>
      <c r="CK661" s="105"/>
      <c r="CL661" s="105"/>
      <c r="CM661" s="105"/>
      <c r="CN661" s="105"/>
      <c r="CO661" s="105"/>
      <c r="CP661" s="105"/>
      <c r="CQ661" s="105"/>
      <c r="CR661" s="105"/>
      <c r="CS661" s="105"/>
      <c r="CT661" s="105"/>
      <c r="CU661" s="105"/>
      <c r="CV661" s="105"/>
      <c r="CW661" s="105"/>
      <c r="CX661" s="105"/>
      <c r="CY661" s="105"/>
      <c r="CZ661" s="105"/>
      <c r="DA661" s="105"/>
      <c r="DB661" s="105"/>
      <c r="DC661" s="105"/>
      <c r="DD661" s="105"/>
      <c r="DE661" s="105"/>
      <c r="DF661" s="105"/>
      <c r="DG661" s="105"/>
      <c r="DH661" s="105"/>
      <c r="DI661" s="105"/>
      <c r="DJ661" s="105"/>
      <c r="DK661" s="105"/>
      <c r="DL661" s="105"/>
      <c r="DM661" s="105"/>
      <c r="DN661" s="105"/>
      <c r="DO661" s="105"/>
      <c r="DP661" s="105"/>
    </row>
    <row r="662" spans="1:120" x14ac:dyDescent="0.2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  <c r="CJ662" s="105"/>
      <c r="CK662" s="105"/>
      <c r="CL662" s="105"/>
      <c r="CM662" s="105"/>
      <c r="CN662" s="105"/>
      <c r="CO662" s="105"/>
      <c r="CP662" s="105"/>
      <c r="CQ662" s="105"/>
      <c r="CR662" s="105"/>
      <c r="CS662" s="105"/>
      <c r="CT662" s="105"/>
      <c r="CU662" s="105"/>
      <c r="CV662" s="105"/>
      <c r="CW662" s="105"/>
      <c r="CX662" s="105"/>
      <c r="CY662" s="105"/>
      <c r="CZ662" s="105"/>
      <c r="DA662" s="105"/>
      <c r="DB662" s="105"/>
      <c r="DC662" s="105"/>
      <c r="DD662" s="105"/>
      <c r="DE662" s="105"/>
      <c r="DF662" s="105"/>
      <c r="DG662" s="105"/>
      <c r="DH662" s="105"/>
      <c r="DI662" s="105"/>
      <c r="DJ662" s="105"/>
      <c r="DK662" s="105"/>
      <c r="DL662" s="105"/>
      <c r="DM662" s="105"/>
      <c r="DN662" s="105"/>
      <c r="DO662" s="105"/>
      <c r="DP662" s="105"/>
    </row>
    <row r="663" spans="1:120" x14ac:dyDescent="0.2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  <c r="CJ663" s="105"/>
      <c r="CK663" s="105"/>
      <c r="CL663" s="105"/>
      <c r="CM663" s="105"/>
      <c r="CN663" s="105"/>
      <c r="CO663" s="105"/>
      <c r="CP663" s="105"/>
      <c r="CQ663" s="105"/>
      <c r="CR663" s="105"/>
      <c r="CS663" s="105"/>
      <c r="CT663" s="105"/>
      <c r="CU663" s="105"/>
      <c r="CV663" s="105"/>
      <c r="CW663" s="105"/>
      <c r="CX663" s="105"/>
      <c r="CY663" s="105"/>
      <c r="CZ663" s="105"/>
      <c r="DA663" s="105"/>
      <c r="DB663" s="105"/>
      <c r="DC663" s="105"/>
      <c r="DD663" s="105"/>
      <c r="DE663" s="105"/>
      <c r="DF663" s="105"/>
      <c r="DG663" s="105"/>
      <c r="DH663" s="105"/>
      <c r="DI663" s="105"/>
      <c r="DJ663" s="105"/>
      <c r="DK663" s="105"/>
      <c r="DL663" s="105"/>
      <c r="DM663" s="105"/>
      <c r="DN663" s="105"/>
      <c r="DO663" s="105"/>
      <c r="DP663" s="105"/>
    </row>
    <row r="664" spans="1:120" x14ac:dyDescent="0.2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  <c r="CJ664" s="105"/>
      <c r="CK664" s="105"/>
      <c r="CL664" s="105"/>
      <c r="CM664" s="105"/>
      <c r="CN664" s="105"/>
      <c r="CO664" s="105"/>
      <c r="CP664" s="105"/>
      <c r="CQ664" s="105"/>
      <c r="CR664" s="105"/>
      <c r="CS664" s="105"/>
      <c r="CT664" s="105"/>
      <c r="CU664" s="105"/>
      <c r="CV664" s="105"/>
      <c r="CW664" s="105"/>
      <c r="CX664" s="105"/>
      <c r="CY664" s="105"/>
      <c r="CZ664" s="105"/>
      <c r="DA664" s="105"/>
      <c r="DB664" s="105"/>
      <c r="DC664" s="105"/>
      <c r="DD664" s="105"/>
      <c r="DE664" s="105"/>
      <c r="DF664" s="105"/>
      <c r="DG664" s="105"/>
      <c r="DH664" s="105"/>
      <c r="DI664" s="105"/>
      <c r="DJ664" s="105"/>
      <c r="DK664" s="105"/>
      <c r="DL664" s="105"/>
      <c r="DM664" s="105"/>
      <c r="DN664" s="105"/>
      <c r="DO664" s="105"/>
      <c r="DP664" s="105"/>
    </row>
    <row r="665" spans="1:120" x14ac:dyDescent="0.2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5"/>
      <c r="CK665" s="105"/>
      <c r="CL665" s="105"/>
      <c r="CM665" s="105"/>
      <c r="CN665" s="105"/>
      <c r="CO665" s="105"/>
      <c r="CP665" s="105"/>
      <c r="CQ665" s="105"/>
      <c r="CR665" s="105"/>
      <c r="CS665" s="105"/>
      <c r="CT665" s="105"/>
      <c r="CU665" s="105"/>
      <c r="CV665" s="105"/>
      <c r="CW665" s="105"/>
      <c r="CX665" s="105"/>
      <c r="CY665" s="105"/>
      <c r="CZ665" s="105"/>
      <c r="DA665" s="105"/>
      <c r="DB665" s="105"/>
      <c r="DC665" s="105"/>
      <c r="DD665" s="105"/>
      <c r="DE665" s="105"/>
      <c r="DF665" s="105"/>
      <c r="DG665" s="105"/>
      <c r="DH665" s="105"/>
      <c r="DI665" s="105"/>
      <c r="DJ665" s="105"/>
      <c r="DK665" s="105"/>
      <c r="DL665" s="105"/>
      <c r="DM665" s="105"/>
      <c r="DN665" s="105"/>
      <c r="DO665" s="105"/>
      <c r="DP665" s="105"/>
    </row>
    <row r="666" spans="1:120" x14ac:dyDescent="0.2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  <c r="CJ666" s="105"/>
      <c r="CK666" s="105"/>
      <c r="CL666" s="105"/>
      <c r="CM666" s="105"/>
      <c r="CN666" s="105"/>
      <c r="CO666" s="105"/>
      <c r="CP666" s="105"/>
      <c r="CQ666" s="105"/>
      <c r="CR666" s="105"/>
      <c r="CS666" s="105"/>
      <c r="CT666" s="105"/>
      <c r="CU666" s="105"/>
      <c r="CV666" s="105"/>
      <c r="CW666" s="105"/>
      <c r="CX666" s="105"/>
      <c r="CY666" s="105"/>
      <c r="CZ666" s="105"/>
      <c r="DA666" s="105"/>
      <c r="DB666" s="105"/>
      <c r="DC666" s="105"/>
      <c r="DD666" s="105"/>
      <c r="DE666" s="105"/>
      <c r="DF666" s="105"/>
      <c r="DG666" s="105"/>
      <c r="DH666" s="105"/>
      <c r="DI666" s="105"/>
      <c r="DJ666" s="105"/>
      <c r="DK666" s="105"/>
      <c r="DL666" s="105"/>
      <c r="DM666" s="105"/>
      <c r="DN666" s="105"/>
      <c r="DO666" s="105"/>
      <c r="DP666" s="105"/>
    </row>
    <row r="667" spans="1:120" x14ac:dyDescent="0.2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  <c r="CJ667" s="105"/>
      <c r="CK667" s="105"/>
      <c r="CL667" s="105"/>
      <c r="CM667" s="105"/>
      <c r="CN667" s="105"/>
      <c r="CO667" s="105"/>
      <c r="CP667" s="105"/>
      <c r="CQ667" s="105"/>
      <c r="CR667" s="105"/>
      <c r="CS667" s="105"/>
      <c r="CT667" s="105"/>
      <c r="CU667" s="105"/>
      <c r="CV667" s="105"/>
      <c r="CW667" s="105"/>
      <c r="CX667" s="105"/>
      <c r="CY667" s="105"/>
      <c r="CZ667" s="105"/>
      <c r="DA667" s="105"/>
      <c r="DB667" s="105"/>
      <c r="DC667" s="105"/>
      <c r="DD667" s="105"/>
      <c r="DE667" s="105"/>
      <c r="DF667" s="105"/>
      <c r="DG667" s="105"/>
      <c r="DH667" s="105"/>
      <c r="DI667" s="105"/>
      <c r="DJ667" s="105"/>
      <c r="DK667" s="105"/>
      <c r="DL667" s="105"/>
      <c r="DM667" s="105"/>
      <c r="DN667" s="105"/>
      <c r="DO667" s="105"/>
      <c r="DP667" s="105"/>
    </row>
    <row r="668" spans="1:120" x14ac:dyDescent="0.2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  <c r="CJ668" s="105"/>
      <c r="CK668" s="105"/>
      <c r="CL668" s="105"/>
      <c r="CM668" s="105"/>
      <c r="CN668" s="105"/>
      <c r="CO668" s="105"/>
      <c r="CP668" s="105"/>
      <c r="CQ668" s="105"/>
      <c r="CR668" s="105"/>
      <c r="CS668" s="105"/>
      <c r="CT668" s="105"/>
      <c r="CU668" s="105"/>
      <c r="CV668" s="105"/>
      <c r="CW668" s="105"/>
      <c r="CX668" s="105"/>
      <c r="CY668" s="105"/>
      <c r="CZ668" s="105"/>
      <c r="DA668" s="105"/>
      <c r="DB668" s="105"/>
      <c r="DC668" s="105"/>
      <c r="DD668" s="105"/>
      <c r="DE668" s="105"/>
      <c r="DF668" s="105"/>
      <c r="DG668" s="105"/>
      <c r="DH668" s="105"/>
      <c r="DI668" s="105"/>
      <c r="DJ668" s="105"/>
      <c r="DK668" s="105"/>
      <c r="DL668" s="105"/>
      <c r="DM668" s="105"/>
      <c r="DN668" s="105"/>
      <c r="DO668" s="105"/>
      <c r="DP668" s="105"/>
    </row>
    <row r="669" spans="1:120" x14ac:dyDescent="0.2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5"/>
      <c r="CL669" s="105"/>
      <c r="CM669" s="105"/>
      <c r="CN669" s="105"/>
      <c r="CO669" s="105"/>
      <c r="CP669" s="105"/>
      <c r="CQ669" s="105"/>
      <c r="CR669" s="105"/>
      <c r="CS669" s="105"/>
      <c r="CT669" s="105"/>
      <c r="CU669" s="105"/>
      <c r="CV669" s="105"/>
      <c r="CW669" s="105"/>
      <c r="CX669" s="105"/>
      <c r="CY669" s="105"/>
      <c r="CZ669" s="105"/>
      <c r="DA669" s="105"/>
      <c r="DB669" s="105"/>
      <c r="DC669" s="105"/>
      <c r="DD669" s="105"/>
      <c r="DE669" s="105"/>
      <c r="DF669" s="105"/>
      <c r="DG669" s="105"/>
      <c r="DH669" s="105"/>
      <c r="DI669" s="105"/>
      <c r="DJ669" s="105"/>
      <c r="DK669" s="105"/>
      <c r="DL669" s="105"/>
      <c r="DM669" s="105"/>
      <c r="DN669" s="105"/>
      <c r="DO669" s="105"/>
      <c r="DP669" s="105"/>
    </row>
    <row r="670" spans="1:120" x14ac:dyDescent="0.2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5"/>
      <c r="CK670" s="105"/>
      <c r="CL670" s="105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  <c r="CZ670" s="105"/>
      <c r="DA670" s="105"/>
      <c r="DB670" s="105"/>
      <c r="DC670" s="105"/>
      <c r="DD670" s="105"/>
      <c r="DE670" s="105"/>
      <c r="DF670" s="105"/>
      <c r="DG670" s="105"/>
      <c r="DH670" s="105"/>
      <c r="DI670" s="105"/>
      <c r="DJ670" s="105"/>
      <c r="DK670" s="105"/>
      <c r="DL670" s="105"/>
      <c r="DM670" s="105"/>
      <c r="DN670" s="105"/>
      <c r="DO670" s="105"/>
      <c r="DP670" s="105"/>
    </row>
    <row r="671" spans="1:120" x14ac:dyDescent="0.2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5"/>
      <c r="CK671" s="105"/>
      <c r="CL671" s="105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  <c r="CZ671" s="105"/>
      <c r="DA671" s="105"/>
      <c r="DB671" s="105"/>
      <c r="DC671" s="105"/>
      <c r="DD671" s="105"/>
      <c r="DE671" s="105"/>
      <c r="DF671" s="105"/>
      <c r="DG671" s="105"/>
      <c r="DH671" s="105"/>
      <c r="DI671" s="105"/>
      <c r="DJ671" s="105"/>
      <c r="DK671" s="105"/>
      <c r="DL671" s="105"/>
      <c r="DM671" s="105"/>
      <c r="DN671" s="105"/>
      <c r="DO671" s="105"/>
      <c r="DP671" s="105"/>
    </row>
    <row r="672" spans="1:120" x14ac:dyDescent="0.2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5"/>
      <c r="CK672" s="105"/>
      <c r="CL672" s="105"/>
      <c r="CM672" s="105"/>
      <c r="CN672" s="105"/>
      <c r="CO672" s="105"/>
      <c r="CP672" s="105"/>
      <c r="CQ672" s="105"/>
      <c r="CR672" s="105"/>
      <c r="CS672" s="105"/>
      <c r="CT672" s="105"/>
      <c r="CU672" s="105"/>
      <c r="CV672" s="105"/>
      <c r="CW672" s="105"/>
      <c r="CX672" s="105"/>
      <c r="CY672" s="105"/>
      <c r="CZ672" s="105"/>
      <c r="DA672" s="105"/>
      <c r="DB672" s="105"/>
      <c r="DC672" s="105"/>
      <c r="DD672" s="105"/>
      <c r="DE672" s="105"/>
      <c r="DF672" s="105"/>
      <c r="DG672" s="105"/>
      <c r="DH672" s="105"/>
      <c r="DI672" s="105"/>
      <c r="DJ672" s="105"/>
      <c r="DK672" s="105"/>
      <c r="DL672" s="105"/>
      <c r="DM672" s="105"/>
      <c r="DN672" s="105"/>
      <c r="DO672" s="105"/>
      <c r="DP672" s="105"/>
    </row>
    <row r="673" spans="1:120" x14ac:dyDescent="0.2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5"/>
      <c r="CK673" s="105"/>
      <c r="CL673" s="105"/>
      <c r="CM673" s="105"/>
      <c r="CN673" s="105"/>
      <c r="CO673" s="105"/>
      <c r="CP673" s="105"/>
      <c r="CQ673" s="105"/>
      <c r="CR673" s="105"/>
      <c r="CS673" s="105"/>
      <c r="CT673" s="105"/>
      <c r="CU673" s="105"/>
      <c r="CV673" s="105"/>
      <c r="CW673" s="105"/>
      <c r="CX673" s="105"/>
      <c r="CY673" s="105"/>
      <c r="CZ673" s="105"/>
      <c r="DA673" s="105"/>
      <c r="DB673" s="105"/>
      <c r="DC673" s="105"/>
      <c r="DD673" s="105"/>
      <c r="DE673" s="105"/>
      <c r="DF673" s="105"/>
      <c r="DG673" s="105"/>
      <c r="DH673" s="105"/>
      <c r="DI673" s="105"/>
      <c r="DJ673" s="105"/>
      <c r="DK673" s="105"/>
      <c r="DL673" s="105"/>
      <c r="DM673" s="105"/>
      <c r="DN673" s="105"/>
      <c r="DO673" s="105"/>
      <c r="DP673" s="105"/>
    </row>
    <row r="674" spans="1:120" x14ac:dyDescent="0.2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5"/>
      <c r="CK674" s="105"/>
      <c r="CL674" s="105"/>
      <c r="CM674" s="105"/>
      <c r="CN674" s="105"/>
      <c r="CO674" s="105"/>
      <c r="CP674" s="105"/>
      <c r="CQ674" s="105"/>
      <c r="CR674" s="105"/>
      <c r="CS674" s="105"/>
      <c r="CT674" s="105"/>
      <c r="CU674" s="105"/>
      <c r="CV674" s="105"/>
      <c r="CW674" s="105"/>
      <c r="CX674" s="105"/>
      <c r="CY674" s="105"/>
      <c r="CZ674" s="105"/>
      <c r="DA674" s="105"/>
      <c r="DB674" s="105"/>
      <c r="DC674" s="105"/>
      <c r="DD674" s="105"/>
      <c r="DE674" s="105"/>
      <c r="DF674" s="105"/>
      <c r="DG674" s="105"/>
      <c r="DH674" s="105"/>
      <c r="DI674" s="105"/>
      <c r="DJ674" s="105"/>
      <c r="DK674" s="105"/>
      <c r="DL674" s="105"/>
      <c r="DM674" s="105"/>
      <c r="DN674" s="105"/>
      <c r="DO674" s="105"/>
      <c r="DP674" s="105"/>
    </row>
    <row r="675" spans="1:120" x14ac:dyDescent="0.2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5"/>
      <c r="CK675" s="105"/>
      <c r="CL675" s="105"/>
      <c r="CM675" s="105"/>
      <c r="CN675" s="105"/>
      <c r="CO675" s="105"/>
      <c r="CP675" s="105"/>
      <c r="CQ675" s="105"/>
      <c r="CR675" s="105"/>
      <c r="CS675" s="105"/>
      <c r="CT675" s="105"/>
      <c r="CU675" s="105"/>
      <c r="CV675" s="105"/>
      <c r="CW675" s="105"/>
      <c r="CX675" s="105"/>
      <c r="CY675" s="105"/>
      <c r="CZ675" s="105"/>
      <c r="DA675" s="105"/>
      <c r="DB675" s="105"/>
      <c r="DC675" s="105"/>
      <c r="DD675" s="105"/>
      <c r="DE675" s="105"/>
      <c r="DF675" s="105"/>
      <c r="DG675" s="105"/>
      <c r="DH675" s="105"/>
      <c r="DI675" s="105"/>
      <c r="DJ675" s="105"/>
      <c r="DK675" s="105"/>
      <c r="DL675" s="105"/>
      <c r="DM675" s="105"/>
      <c r="DN675" s="105"/>
      <c r="DO675" s="105"/>
      <c r="DP675" s="105"/>
    </row>
    <row r="676" spans="1:120" x14ac:dyDescent="0.2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5"/>
      <c r="CK676" s="105"/>
      <c r="CL676" s="105"/>
      <c r="CM676" s="105"/>
      <c r="CN676" s="105"/>
      <c r="CO676" s="105"/>
      <c r="CP676" s="105"/>
      <c r="CQ676" s="105"/>
      <c r="CR676" s="105"/>
      <c r="CS676" s="105"/>
      <c r="CT676" s="105"/>
      <c r="CU676" s="105"/>
      <c r="CV676" s="105"/>
      <c r="CW676" s="105"/>
      <c r="CX676" s="105"/>
      <c r="CY676" s="105"/>
      <c r="CZ676" s="105"/>
      <c r="DA676" s="105"/>
      <c r="DB676" s="105"/>
      <c r="DC676" s="105"/>
      <c r="DD676" s="105"/>
      <c r="DE676" s="105"/>
      <c r="DF676" s="105"/>
      <c r="DG676" s="105"/>
      <c r="DH676" s="105"/>
      <c r="DI676" s="105"/>
      <c r="DJ676" s="105"/>
      <c r="DK676" s="105"/>
      <c r="DL676" s="105"/>
      <c r="DM676" s="105"/>
      <c r="DN676" s="105"/>
      <c r="DO676" s="105"/>
      <c r="DP676" s="105"/>
    </row>
    <row r="677" spans="1:120" x14ac:dyDescent="0.2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  <c r="CZ677" s="105"/>
      <c r="DA677" s="105"/>
      <c r="DB677" s="105"/>
      <c r="DC677" s="105"/>
      <c r="DD677" s="105"/>
      <c r="DE677" s="105"/>
      <c r="DF677" s="105"/>
      <c r="DG677" s="105"/>
      <c r="DH677" s="105"/>
      <c r="DI677" s="105"/>
      <c r="DJ677" s="105"/>
      <c r="DK677" s="105"/>
      <c r="DL677" s="105"/>
      <c r="DM677" s="105"/>
      <c r="DN677" s="105"/>
      <c r="DO677" s="105"/>
      <c r="DP677" s="105"/>
    </row>
    <row r="678" spans="1:120" x14ac:dyDescent="0.2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  <c r="CZ678" s="105"/>
      <c r="DA678" s="105"/>
      <c r="DB678" s="105"/>
      <c r="DC678" s="105"/>
      <c r="DD678" s="105"/>
      <c r="DE678" s="105"/>
      <c r="DF678" s="105"/>
      <c r="DG678" s="105"/>
      <c r="DH678" s="105"/>
      <c r="DI678" s="105"/>
      <c r="DJ678" s="105"/>
      <c r="DK678" s="105"/>
      <c r="DL678" s="105"/>
      <c r="DM678" s="105"/>
      <c r="DN678" s="105"/>
      <c r="DO678" s="105"/>
      <c r="DP678" s="105"/>
    </row>
    <row r="679" spans="1:120" x14ac:dyDescent="0.2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5"/>
      <c r="CK679" s="105"/>
      <c r="CL679" s="105"/>
      <c r="CM679" s="105"/>
      <c r="CN679" s="105"/>
      <c r="CO679" s="105"/>
      <c r="CP679" s="105"/>
      <c r="CQ679" s="105"/>
      <c r="CR679" s="105"/>
      <c r="CS679" s="105"/>
      <c r="CT679" s="105"/>
      <c r="CU679" s="105"/>
      <c r="CV679" s="105"/>
      <c r="CW679" s="105"/>
      <c r="CX679" s="105"/>
      <c r="CY679" s="105"/>
      <c r="CZ679" s="105"/>
      <c r="DA679" s="105"/>
      <c r="DB679" s="105"/>
      <c r="DC679" s="105"/>
      <c r="DD679" s="105"/>
      <c r="DE679" s="105"/>
      <c r="DF679" s="105"/>
      <c r="DG679" s="105"/>
      <c r="DH679" s="105"/>
      <c r="DI679" s="105"/>
      <c r="DJ679" s="105"/>
      <c r="DK679" s="105"/>
      <c r="DL679" s="105"/>
      <c r="DM679" s="105"/>
      <c r="DN679" s="105"/>
      <c r="DO679" s="105"/>
      <c r="DP679" s="105"/>
    </row>
    <row r="680" spans="1:120" x14ac:dyDescent="0.2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5"/>
      <c r="CR680" s="105"/>
      <c r="CS680" s="105"/>
      <c r="CT680" s="105"/>
      <c r="CU680" s="105"/>
      <c r="CV680" s="105"/>
      <c r="CW680" s="105"/>
      <c r="CX680" s="105"/>
      <c r="CY680" s="105"/>
      <c r="CZ680" s="105"/>
      <c r="DA680" s="105"/>
      <c r="DB680" s="105"/>
      <c r="DC680" s="105"/>
      <c r="DD680" s="105"/>
      <c r="DE680" s="105"/>
      <c r="DF680" s="105"/>
      <c r="DG680" s="105"/>
      <c r="DH680" s="105"/>
      <c r="DI680" s="105"/>
      <c r="DJ680" s="105"/>
      <c r="DK680" s="105"/>
      <c r="DL680" s="105"/>
      <c r="DM680" s="105"/>
      <c r="DN680" s="105"/>
      <c r="DO680" s="105"/>
      <c r="DP680" s="105"/>
    </row>
    <row r="681" spans="1:120" x14ac:dyDescent="0.2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5"/>
      <c r="CR681" s="105"/>
      <c r="CS681" s="105"/>
      <c r="CT681" s="105"/>
      <c r="CU681" s="105"/>
      <c r="CV681" s="105"/>
      <c r="CW681" s="105"/>
      <c r="CX681" s="105"/>
      <c r="CY681" s="105"/>
      <c r="CZ681" s="105"/>
      <c r="DA681" s="105"/>
      <c r="DB681" s="105"/>
      <c r="DC681" s="105"/>
      <c r="DD681" s="105"/>
      <c r="DE681" s="105"/>
      <c r="DF681" s="105"/>
      <c r="DG681" s="105"/>
      <c r="DH681" s="105"/>
      <c r="DI681" s="105"/>
      <c r="DJ681" s="105"/>
      <c r="DK681" s="105"/>
      <c r="DL681" s="105"/>
      <c r="DM681" s="105"/>
      <c r="DN681" s="105"/>
      <c r="DO681" s="105"/>
      <c r="DP681" s="105"/>
    </row>
    <row r="682" spans="1:120" x14ac:dyDescent="0.2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5"/>
      <c r="CK682" s="105"/>
      <c r="CL682" s="105"/>
      <c r="CM682" s="105"/>
      <c r="CN682" s="105"/>
      <c r="CO682" s="105"/>
      <c r="CP682" s="105"/>
      <c r="CQ682" s="105"/>
      <c r="CR682" s="105"/>
      <c r="CS682" s="105"/>
      <c r="CT682" s="105"/>
      <c r="CU682" s="105"/>
      <c r="CV682" s="105"/>
      <c r="CW682" s="105"/>
      <c r="CX682" s="105"/>
      <c r="CY682" s="105"/>
      <c r="CZ682" s="105"/>
      <c r="DA682" s="105"/>
      <c r="DB682" s="105"/>
      <c r="DC682" s="105"/>
      <c r="DD682" s="105"/>
      <c r="DE682" s="105"/>
      <c r="DF682" s="105"/>
      <c r="DG682" s="105"/>
      <c r="DH682" s="105"/>
      <c r="DI682" s="105"/>
      <c r="DJ682" s="105"/>
      <c r="DK682" s="105"/>
      <c r="DL682" s="105"/>
      <c r="DM682" s="105"/>
      <c r="DN682" s="105"/>
      <c r="DO682" s="105"/>
      <c r="DP682" s="105"/>
    </row>
    <row r="683" spans="1:120" x14ac:dyDescent="0.2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  <c r="CZ683" s="105"/>
      <c r="DA683" s="105"/>
      <c r="DB683" s="105"/>
      <c r="DC683" s="105"/>
      <c r="DD683" s="105"/>
      <c r="DE683" s="105"/>
      <c r="DF683" s="105"/>
      <c r="DG683" s="105"/>
      <c r="DH683" s="105"/>
      <c r="DI683" s="105"/>
      <c r="DJ683" s="105"/>
      <c r="DK683" s="105"/>
      <c r="DL683" s="105"/>
      <c r="DM683" s="105"/>
      <c r="DN683" s="105"/>
      <c r="DO683" s="105"/>
      <c r="DP683" s="105"/>
    </row>
    <row r="684" spans="1:120" x14ac:dyDescent="0.2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5"/>
      <c r="CK684" s="105"/>
      <c r="CL684" s="105"/>
      <c r="CM684" s="105"/>
      <c r="CN684" s="105"/>
      <c r="CO684" s="105"/>
      <c r="CP684" s="105"/>
      <c r="CQ684" s="105"/>
      <c r="CR684" s="105"/>
      <c r="CS684" s="105"/>
      <c r="CT684" s="105"/>
      <c r="CU684" s="105"/>
      <c r="CV684" s="105"/>
      <c r="CW684" s="105"/>
      <c r="CX684" s="105"/>
      <c r="CY684" s="105"/>
      <c r="CZ684" s="105"/>
      <c r="DA684" s="105"/>
      <c r="DB684" s="105"/>
      <c r="DC684" s="105"/>
      <c r="DD684" s="105"/>
      <c r="DE684" s="105"/>
      <c r="DF684" s="105"/>
      <c r="DG684" s="105"/>
      <c r="DH684" s="105"/>
      <c r="DI684" s="105"/>
      <c r="DJ684" s="105"/>
      <c r="DK684" s="105"/>
      <c r="DL684" s="105"/>
      <c r="DM684" s="105"/>
      <c r="DN684" s="105"/>
      <c r="DO684" s="105"/>
      <c r="DP684" s="105"/>
    </row>
    <row r="685" spans="1:120" x14ac:dyDescent="0.2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5"/>
      <c r="CK685" s="105"/>
      <c r="CL685" s="105"/>
      <c r="CM685" s="105"/>
      <c r="CN685" s="105"/>
      <c r="CO685" s="105"/>
      <c r="CP685" s="105"/>
      <c r="CQ685" s="105"/>
      <c r="CR685" s="105"/>
      <c r="CS685" s="105"/>
      <c r="CT685" s="105"/>
      <c r="CU685" s="105"/>
      <c r="CV685" s="105"/>
      <c r="CW685" s="105"/>
      <c r="CX685" s="105"/>
      <c r="CY685" s="105"/>
      <c r="CZ685" s="105"/>
      <c r="DA685" s="105"/>
      <c r="DB685" s="105"/>
      <c r="DC685" s="105"/>
      <c r="DD685" s="105"/>
      <c r="DE685" s="105"/>
      <c r="DF685" s="105"/>
      <c r="DG685" s="105"/>
      <c r="DH685" s="105"/>
      <c r="DI685" s="105"/>
      <c r="DJ685" s="105"/>
      <c r="DK685" s="105"/>
      <c r="DL685" s="105"/>
      <c r="DM685" s="105"/>
      <c r="DN685" s="105"/>
      <c r="DO685" s="105"/>
      <c r="DP685" s="105"/>
    </row>
    <row r="686" spans="1:120" x14ac:dyDescent="0.2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  <c r="CZ686" s="105"/>
      <c r="DA686" s="105"/>
      <c r="DB686" s="105"/>
      <c r="DC686" s="105"/>
      <c r="DD686" s="105"/>
      <c r="DE686" s="105"/>
      <c r="DF686" s="105"/>
      <c r="DG686" s="105"/>
      <c r="DH686" s="105"/>
      <c r="DI686" s="105"/>
      <c r="DJ686" s="105"/>
      <c r="DK686" s="105"/>
      <c r="DL686" s="105"/>
      <c r="DM686" s="105"/>
      <c r="DN686" s="105"/>
      <c r="DO686" s="105"/>
      <c r="DP686" s="105"/>
    </row>
    <row r="687" spans="1:120" x14ac:dyDescent="0.2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5"/>
      <c r="DG687" s="105"/>
      <c r="DH687" s="105"/>
      <c r="DI687" s="105"/>
      <c r="DJ687" s="105"/>
      <c r="DK687" s="105"/>
      <c r="DL687" s="105"/>
      <c r="DM687" s="105"/>
      <c r="DN687" s="105"/>
      <c r="DO687" s="105"/>
      <c r="DP687" s="105"/>
    </row>
    <row r="688" spans="1:120" x14ac:dyDescent="0.2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5"/>
      <c r="CK688" s="105"/>
      <c r="CL688" s="105"/>
      <c r="CM688" s="105"/>
      <c r="CN688" s="105"/>
      <c r="CO688" s="105"/>
      <c r="CP688" s="105"/>
      <c r="CQ688" s="105"/>
      <c r="CR688" s="105"/>
      <c r="CS688" s="105"/>
      <c r="CT688" s="105"/>
      <c r="CU688" s="105"/>
      <c r="CV688" s="105"/>
      <c r="CW688" s="105"/>
      <c r="CX688" s="105"/>
      <c r="CY688" s="105"/>
      <c r="CZ688" s="105"/>
      <c r="DA688" s="105"/>
      <c r="DB688" s="105"/>
      <c r="DC688" s="105"/>
      <c r="DD688" s="105"/>
      <c r="DE688" s="105"/>
      <c r="DF688" s="105"/>
      <c r="DG688" s="105"/>
      <c r="DH688" s="105"/>
      <c r="DI688" s="105"/>
      <c r="DJ688" s="105"/>
      <c r="DK688" s="105"/>
      <c r="DL688" s="105"/>
      <c r="DM688" s="105"/>
      <c r="DN688" s="105"/>
      <c r="DO688" s="105"/>
      <c r="DP688" s="105"/>
    </row>
    <row r="689" spans="1:120" x14ac:dyDescent="0.2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5"/>
      <c r="CK689" s="105"/>
      <c r="CL689" s="105"/>
      <c r="CM689" s="105"/>
      <c r="CN689" s="105"/>
      <c r="CO689" s="105"/>
      <c r="CP689" s="105"/>
      <c r="CQ689" s="105"/>
      <c r="CR689" s="105"/>
      <c r="CS689" s="105"/>
      <c r="CT689" s="105"/>
      <c r="CU689" s="105"/>
      <c r="CV689" s="105"/>
      <c r="CW689" s="105"/>
      <c r="CX689" s="105"/>
      <c r="CY689" s="105"/>
      <c r="CZ689" s="105"/>
      <c r="DA689" s="105"/>
      <c r="DB689" s="105"/>
      <c r="DC689" s="105"/>
      <c r="DD689" s="105"/>
      <c r="DE689" s="105"/>
      <c r="DF689" s="105"/>
      <c r="DG689" s="105"/>
      <c r="DH689" s="105"/>
      <c r="DI689" s="105"/>
      <c r="DJ689" s="105"/>
      <c r="DK689" s="105"/>
      <c r="DL689" s="105"/>
      <c r="DM689" s="105"/>
      <c r="DN689" s="105"/>
      <c r="DO689" s="105"/>
      <c r="DP689" s="105"/>
    </row>
    <row r="690" spans="1:120" x14ac:dyDescent="0.2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5"/>
      <c r="CK690" s="105"/>
      <c r="CL690" s="105"/>
      <c r="CM690" s="105"/>
      <c r="CN690" s="105"/>
      <c r="CO690" s="105"/>
      <c r="CP690" s="105"/>
      <c r="CQ690" s="105"/>
      <c r="CR690" s="105"/>
      <c r="CS690" s="105"/>
      <c r="CT690" s="105"/>
      <c r="CU690" s="105"/>
      <c r="CV690" s="105"/>
      <c r="CW690" s="105"/>
      <c r="CX690" s="105"/>
      <c r="CY690" s="105"/>
      <c r="CZ690" s="105"/>
      <c r="DA690" s="105"/>
      <c r="DB690" s="105"/>
      <c r="DC690" s="105"/>
      <c r="DD690" s="105"/>
      <c r="DE690" s="105"/>
      <c r="DF690" s="105"/>
      <c r="DG690" s="105"/>
      <c r="DH690" s="105"/>
      <c r="DI690" s="105"/>
      <c r="DJ690" s="105"/>
      <c r="DK690" s="105"/>
      <c r="DL690" s="105"/>
      <c r="DM690" s="105"/>
      <c r="DN690" s="105"/>
      <c r="DO690" s="105"/>
      <c r="DP690" s="105"/>
    </row>
    <row r="691" spans="1:120" x14ac:dyDescent="0.2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5"/>
      <c r="CK691" s="105"/>
      <c r="CL691" s="105"/>
      <c r="CM691" s="105"/>
      <c r="CN691" s="105"/>
      <c r="CO691" s="105"/>
      <c r="CP691" s="105"/>
      <c r="CQ691" s="105"/>
      <c r="CR691" s="105"/>
      <c r="CS691" s="105"/>
      <c r="CT691" s="105"/>
      <c r="CU691" s="105"/>
      <c r="CV691" s="105"/>
      <c r="CW691" s="105"/>
      <c r="CX691" s="105"/>
      <c r="CY691" s="105"/>
      <c r="CZ691" s="105"/>
      <c r="DA691" s="105"/>
      <c r="DB691" s="105"/>
      <c r="DC691" s="105"/>
      <c r="DD691" s="105"/>
      <c r="DE691" s="105"/>
      <c r="DF691" s="105"/>
      <c r="DG691" s="105"/>
      <c r="DH691" s="105"/>
      <c r="DI691" s="105"/>
      <c r="DJ691" s="105"/>
      <c r="DK691" s="105"/>
      <c r="DL691" s="105"/>
      <c r="DM691" s="105"/>
      <c r="DN691" s="105"/>
      <c r="DO691" s="105"/>
      <c r="DP691" s="105"/>
    </row>
    <row r="692" spans="1:120" x14ac:dyDescent="0.2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5"/>
      <c r="CK692" s="105"/>
      <c r="CL692" s="105"/>
      <c r="CM692" s="105"/>
      <c r="CN692" s="105"/>
      <c r="CO692" s="105"/>
      <c r="CP692" s="105"/>
      <c r="CQ692" s="105"/>
      <c r="CR692" s="105"/>
      <c r="CS692" s="105"/>
      <c r="CT692" s="105"/>
      <c r="CU692" s="105"/>
      <c r="CV692" s="105"/>
      <c r="CW692" s="105"/>
      <c r="CX692" s="105"/>
      <c r="CY692" s="105"/>
      <c r="CZ692" s="105"/>
      <c r="DA692" s="105"/>
      <c r="DB692" s="105"/>
      <c r="DC692" s="105"/>
      <c r="DD692" s="105"/>
      <c r="DE692" s="105"/>
      <c r="DF692" s="105"/>
      <c r="DG692" s="105"/>
      <c r="DH692" s="105"/>
      <c r="DI692" s="105"/>
      <c r="DJ692" s="105"/>
      <c r="DK692" s="105"/>
      <c r="DL692" s="105"/>
      <c r="DM692" s="105"/>
      <c r="DN692" s="105"/>
      <c r="DO692" s="105"/>
      <c r="DP692" s="105"/>
    </row>
    <row r="693" spans="1:120" x14ac:dyDescent="0.2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  <c r="CZ693" s="105"/>
      <c r="DA693" s="105"/>
      <c r="DB693" s="105"/>
      <c r="DC693" s="105"/>
      <c r="DD693" s="105"/>
      <c r="DE693" s="105"/>
      <c r="DF693" s="105"/>
      <c r="DG693" s="105"/>
      <c r="DH693" s="105"/>
      <c r="DI693" s="105"/>
      <c r="DJ693" s="105"/>
      <c r="DK693" s="105"/>
      <c r="DL693" s="105"/>
      <c r="DM693" s="105"/>
      <c r="DN693" s="105"/>
      <c r="DO693" s="105"/>
      <c r="DP693" s="105"/>
    </row>
    <row r="694" spans="1:120" x14ac:dyDescent="0.2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5"/>
      <c r="CK694" s="105"/>
      <c r="CL694" s="105"/>
      <c r="CM694" s="105"/>
      <c r="CN694" s="105"/>
      <c r="CO694" s="105"/>
      <c r="CP694" s="105"/>
      <c r="CQ694" s="105"/>
      <c r="CR694" s="105"/>
      <c r="CS694" s="105"/>
      <c r="CT694" s="105"/>
      <c r="CU694" s="105"/>
      <c r="CV694" s="105"/>
      <c r="CW694" s="105"/>
      <c r="CX694" s="105"/>
      <c r="CY694" s="105"/>
      <c r="CZ694" s="105"/>
      <c r="DA694" s="105"/>
      <c r="DB694" s="105"/>
      <c r="DC694" s="105"/>
      <c r="DD694" s="105"/>
      <c r="DE694" s="105"/>
      <c r="DF694" s="105"/>
      <c r="DG694" s="105"/>
      <c r="DH694" s="105"/>
      <c r="DI694" s="105"/>
      <c r="DJ694" s="105"/>
      <c r="DK694" s="105"/>
      <c r="DL694" s="105"/>
      <c r="DM694" s="105"/>
      <c r="DN694" s="105"/>
      <c r="DO694" s="105"/>
      <c r="DP694" s="105"/>
    </row>
    <row r="695" spans="1:120" x14ac:dyDescent="0.2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5"/>
      <c r="CK695" s="105"/>
      <c r="CL695" s="105"/>
      <c r="CM695" s="105"/>
      <c r="CN695" s="105"/>
      <c r="CO695" s="105"/>
      <c r="CP695" s="105"/>
      <c r="CQ695" s="105"/>
      <c r="CR695" s="105"/>
      <c r="CS695" s="105"/>
      <c r="CT695" s="105"/>
      <c r="CU695" s="105"/>
      <c r="CV695" s="105"/>
      <c r="CW695" s="105"/>
      <c r="CX695" s="105"/>
      <c r="CY695" s="105"/>
      <c r="CZ695" s="105"/>
      <c r="DA695" s="105"/>
      <c r="DB695" s="105"/>
      <c r="DC695" s="105"/>
      <c r="DD695" s="105"/>
      <c r="DE695" s="105"/>
      <c r="DF695" s="105"/>
      <c r="DG695" s="105"/>
      <c r="DH695" s="105"/>
      <c r="DI695" s="105"/>
      <c r="DJ695" s="105"/>
      <c r="DK695" s="105"/>
      <c r="DL695" s="105"/>
      <c r="DM695" s="105"/>
      <c r="DN695" s="105"/>
      <c r="DO695" s="105"/>
      <c r="DP695" s="105"/>
    </row>
    <row r="696" spans="1:120" x14ac:dyDescent="0.2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5"/>
      <c r="CK696" s="105"/>
      <c r="CL696" s="105"/>
      <c r="CM696" s="105"/>
      <c r="CN696" s="105"/>
      <c r="CO696" s="105"/>
      <c r="CP696" s="105"/>
      <c r="CQ696" s="105"/>
      <c r="CR696" s="105"/>
      <c r="CS696" s="105"/>
      <c r="CT696" s="105"/>
      <c r="CU696" s="105"/>
      <c r="CV696" s="105"/>
      <c r="CW696" s="105"/>
      <c r="CX696" s="105"/>
      <c r="CY696" s="105"/>
      <c r="CZ696" s="105"/>
      <c r="DA696" s="105"/>
      <c r="DB696" s="105"/>
      <c r="DC696" s="105"/>
      <c r="DD696" s="105"/>
      <c r="DE696" s="105"/>
      <c r="DF696" s="105"/>
      <c r="DG696" s="105"/>
      <c r="DH696" s="105"/>
      <c r="DI696" s="105"/>
      <c r="DJ696" s="105"/>
      <c r="DK696" s="105"/>
      <c r="DL696" s="105"/>
      <c r="DM696" s="105"/>
      <c r="DN696" s="105"/>
      <c r="DO696" s="105"/>
      <c r="DP696" s="105"/>
    </row>
    <row r="697" spans="1:120" x14ac:dyDescent="0.2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  <c r="CZ697" s="105"/>
      <c r="DA697" s="105"/>
      <c r="DB697" s="105"/>
      <c r="DC697" s="105"/>
      <c r="DD697" s="105"/>
      <c r="DE697" s="105"/>
      <c r="DF697" s="105"/>
      <c r="DG697" s="105"/>
      <c r="DH697" s="105"/>
      <c r="DI697" s="105"/>
      <c r="DJ697" s="105"/>
      <c r="DK697" s="105"/>
      <c r="DL697" s="105"/>
      <c r="DM697" s="105"/>
      <c r="DN697" s="105"/>
      <c r="DO697" s="105"/>
      <c r="DP697" s="105"/>
    </row>
    <row r="698" spans="1:120" x14ac:dyDescent="0.2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5"/>
      <c r="CK698" s="105"/>
      <c r="CL698" s="105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  <c r="CZ698" s="105"/>
      <c r="DA698" s="105"/>
      <c r="DB698" s="105"/>
      <c r="DC698" s="105"/>
      <c r="DD698" s="105"/>
      <c r="DE698" s="105"/>
      <c r="DF698" s="105"/>
      <c r="DG698" s="105"/>
      <c r="DH698" s="105"/>
      <c r="DI698" s="105"/>
      <c r="DJ698" s="105"/>
      <c r="DK698" s="105"/>
      <c r="DL698" s="105"/>
      <c r="DM698" s="105"/>
      <c r="DN698" s="105"/>
      <c r="DO698" s="105"/>
      <c r="DP698" s="105"/>
    </row>
    <row r="699" spans="1:120" x14ac:dyDescent="0.2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5"/>
      <c r="DA699" s="105"/>
      <c r="DB699" s="105"/>
      <c r="DC699" s="105"/>
      <c r="DD699" s="105"/>
      <c r="DE699" s="105"/>
      <c r="DF699" s="105"/>
      <c r="DG699" s="105"/>
      <c r="DH699" s="105"/>
      <c r="DI699" s="105"/>
      <c r="DJ699" s="105"/>
      <c r="DK699" s="105"/>
      <c r="DL699" s="105"/>
      <c r="DM699" s="105"/>
      <c r="DN699" s="105"/>
      <c r="DO699" s="105"/>
      <c r="DP699" s="105"/>
    </row>
    <row r="700" spans="1:120" x14ac:dyDescent="0.2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5"/>
      <c r="CK700" s="105"/>
      <c r="CL700" s="105"/>
      <c r="CM700" s="105"/>
      <c r="CN700" s="105"/>
      <c r="CO700" s="105"/>
      <c r="CP700" s="105"/>
      <c r="CQ700" s="105"/>
      <c r="CR700" s="105"/>
      <c r="CS700" s="105"/>
      <c r="CT700" s="105"/>
      <c r="CU700" s="105"/>
      <c r="CV700" s="105"/>
      <c r="CW700" s="105"/>
      <c r="CX700" s="105"/>
      <c r="CY700" s="105"/>
      <c r="CZ700" s="105"/>
      <c r="DA700" s="105"/>
      <c r="DB700" s="105"/>
      <c r="DC700" s="105"/>
      <c r="DD700" s="105"/>
      <c r="DE700" s="105"/>
      <c r="DF700" s="105"/>
      <c r="DG700" s="105"/>
      <c r="DH700" s="105"/>
      <c r="DI700" s="105"/>
      <c r="DJ700" s="105"/>
      <c r="DK700" s="105"/>
      <c r="DL700" s="105"/>
      <c r="DM700" s="105"/>
      <c r="DN700" s="105"/>
      <c r="DO700" s="105"/>
      <c r="DP700" s="105"/>
    </row>
    <row r="701" spans="1:120" x14ac:dyDescent="0.2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5"/>
      <c r="CK701" s="105"/>
      <c r="CL701" s="105"/>
      <c r="CM701" s="105"/>
      <c r="CN701" s="105"/>
      <c r="CO701" s="105"/>
      <c r="CP701" s="105"/>
      <c r="CQ701" s="105"/>
      <c r="CR701" s="105"/>
      <c r="CS701" s="105"/>
      <c r="CT701" s="105"/>
      <c r="CU701" s="105"/>
      <c r="CV701" s="105"/>
      <c r="CW701" s="105"/>
      <c r="CX701" s="105"/>
      <c r="CY701" s="105"/>
      <c r="CZ701" s="105"/>
      <c r="DA701" s="105"/>
      <c r="DB701" s="105"/>
      <c r="DC701" s="105"/>
      <c r="DD701" s="105"/>
      <c r="DE701" s="105"/>
      <c r="DF701" s="105"/>
      <c r="DG701" s="105"/>
      <c r="DH701" s="105"/>
      <c r="DI701" s="105"/>
      <c r="DJ701" s="105"/>
      <c r="DK701" s="105"/>
      <c r="DL701" s="105"/>
      <c r="DM701" s="105"/>
      <c r="DN701" s="105"/>
      <c r="DO701" s="105"/>
      <c r="DP701" s="105"/>
    </row>
    <row r="702" spans="1:120" x14ac:dyDescent="0.2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  <c r="CZ702" s="105"/>
      <c r="DA702" s="105"/>
      <c r="DB702" s="105"/>
      <c r="DC702" s="105"/>
      <c r="DD702" s="105"/>
      <c r="DE702" s="105"/>
      <c r="DF702" s="105"/>
      <c r="DG702" s="105"/>
      <c r="DH702" s="105"/>
      <c r="DI702" s="105"/>
      <c r="DJ702" s="105"/>
      <c r="DK702" s="105"/>
      <c r="DL702" s="105"/>
      <c r="DM702" s="105"/>
      <c r="DN702" s="105"/>
      <c r="DO702" s="105"/>
      <c r="DP702" s="105"/>
    </row>
    <row r="703" spans="1:120" x14ac:dyDescent="0.2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  <c r="DJ703" s="105"/>
      <c r="DK703" s="105"/>
      <c r="DL703" s="105"/>
      <c r="DM703" s="105"/>
      <c r="DN703" s="105"/>
      <c r="DO703" s="105"/>
      <c r="DP703" s="105"/>
    </row>
    <row r="704" spans="1:120" x14ac:dyDescent="0.2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  <c r="CZ704" s="105"/>
      <c r="DA704" s="105"/>
      <c r="DB704" s="105"/>
      <c r="DC704" s="105"/>
      <c r="DD704" s="105"/>
      <c r="DE704" s="105"/>
      <c r="DF704" s="105"/>
      <c r="DG704" s="105"/>
      <c r="DH704" s="105"/>
      <c r="DI704" s="105"/>
      <c r="DJ704" s="105"/>
      <c r="DK704" s="105"/>
      <c r="DL704" s="105"/>
      <c r="DM704" s="105"/>
      <c r="DN704" s="105"/>
      <c r="DO704" s="105"/>
      <c r="DP704" s="105"/>
    </row>
    <row r="705" spans="1:120" x14ac:dyDescent="0.2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  <c r="CZ705" s="105"/>
      <c r="DA705" s="105"/>
      <c r="DB705" s="105"/>
      <c r="DC705" s="105"/>
      <c r="DD705" s="105"/>
      <c r="DE705" s="105"/>
      <c r="DF705" s="105"/>
      <c r="DG705" s="105"/>
      <c r="DH705" s="105"/>
      <c r="DI705" s="105"/>
      <c r="DJ705" s="105"/>
      <c r="DK705" s="105"/>
      <c r="DL705" s="105"/>
      <c r="DM705" s="105"/>
      <c r="DN705" s="105"/>
      <c r="DO705" s="105"/>
      <c r="DP705" s="105"/>
    </row>
    <row r="706" spans="1:120" x14ac:dyDescent="0.2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  <c r="CZ706" s="105"/>
      <c r="DA706" s="105"/>
      <c r="DB706" s="105"/>
      <c r="DC706" s="105"/>
      <c r="DD706" s="105"/>
      <c r="DE706" s="105"/>
      <c r="DF706" s="105"/>
      <c r="DG706" s="105"/>
      <c r="DH706" s="105"/>
      <c r="DI706" s="105"/>
      <c r="DJ706" s="105"/>
      <c r="DK706" s="105"/>
      <c r="DL706" s="105"/>
      <c r="DM706" s="105"/>
      <c r="DN706" s="105"/>
      <c r="DO706" s="105"/>
      <c r="DP706" s="105"/>
    </row>
    <row r="707" spans="1:120" x14ac:dyDescent="0.2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  <c r="CZ707" s="105"/>
      <c r="DA707" s="105"/>
      <c r="DB707" s="105"/>
      <c r="DC707" s="105"/>
      <c r="DD707" s="105"/>
      <c r="DE707" s="105"/>
      <c r="DF707" s="105"/>
      <c r="DG707" s="105"/>
      <c r="DH707" s="105"/>
      <c r="DI707" s="105"/>
      <c r="DJ707" s="105"/>
      <c r="DK707" s="105"/>
      <c r="DL707" s="105"/>
      <c r="DM707" s="105"/>
      <c r="DN707" s="105"/>
      <c r="DO707" s="105"/>
      <c r="DP707" s="105"/>
    </row>
    <row r="708" spans="1:120" x14ac:dyDescent="0.2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  <c r="DJ708" s="105"/>
      <c r="DK708" s="105"/>
      <c r="DL708" s="105"/>
      <c r="DM708" s="105"/>
      <c r="DN708" s="105"/>
      <c r="DO708" s="105"/>
      <c r="DP708" s="105"/>
    </row>
    <row r="709" spans="1:120" x14ac:dyDescent="0.2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  <c r="CZ709" s="105"/>
      <c r="DA709" s="105"/>
      <c r="DB709" s="105"/>
      <c r="DC709" s="105"/>
      <c r="DD709" s="105"/>
      <c r="DE709" s="105"/>
      <c r="DF709" s="105"/>
      <c r="DG709" s="105"/>
      <c r="DH709" s="105"/>
      <c r="DI709" s="105"/>
      <c r="DJ709" s="105"/>
      <c r="DK709" s="105"/>
      <c r="DL709" s="105"/>
      <c r="DM709" s="105"/>
      <c r="DN709" s="105"/>
      <c r="DO709" s="105"/>
      <c r="DP709" s="105"/>
    </row>
    <row r="710" spans="1:120" x14ac:dyDescent="0.2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  <c r="CZ710" s="105"/>
      <c r="DA710" s="105"/>
      <c r="DB710" s="105"/>
      <c r="DC710" s="105"/>
      <c r="DD710" s="105"/>
      <c r="DE710" s="105"/>
      <c r="DF710" s="105"/>
      <c r="DG710" s="105"/>
      <c r="DH710" s="105"/>
      <c r="DI710" s="105"/>
      <c r="DJ710" s="105"/>
      <c r="DK710" s="105"/>
      <c r="DL710" s="105"/>
      <c r="DM710" s="105"/>
      <c r="DN710" s="105"/>
      <c r="DO710" s="105"/>
      <c r="DP710" s="105"/>
    </row>
    <row r="711" spans="1:120" x14ac:dyDescent="0.2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5"/>
      <c r="CK711" s="105"/>
      <c r="CL711" s="105"/>
      <c r="CM711" s="105"/>
      <c r="CN711" s="105"/>
      <c r="CO711" s="105"/>
      <c r="CP711" s="105"/>
      <c r="CQ711" s="105"/>
      <c r="CR711" s="105"/>
      <c r="CS711" s="105"/>
      <c r="CT711" s="105"/>
      <c r="CU711" s="105"/>
      <c r="CV711" s="105"/>
      <c r="CW711" s="105"/>
      <c r="CX711" s="105"/>
      <c r="CY711" s="105"/>
      <c r="CZ711" s="105"/>
      <c r="DA711" s="105"/>
      <c r="DB711" s="105"/>
      <c r="DC711" s="105"/>
      <c r="DD711" s="105"/>
      <c r="DE711" s="105"/>
      <c r="DF711" s="105"/>
      <c r="DG711" s="105"/>
      <c r="DH711" s="105"/>
      <c r="DI711" s="105"/>
      <c r="DJ711" s="105"/>
      <c r="DK711" s="105"/>
      <c r="DL711" s="105"/>
      <c r="DM711" s="105"/>
      <c r="DN711" s="105"/>
      <c r="DO711" s="105"/>
      <c r="DP711" s="105"/>
    </row>
    <row r="712" spans="1:120" x14ac:dyDescent="0.2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5"/>
      <c r="CK712" s="105"/>
      <c r="CL712" s="105"/>
      <c r="CM712" s="105"/>
      <c r="CN712" s="105"/>
      <c r="CO712" s="105"/>
      <c r="CP712" s="105"/>
      <c r="CQ712" s="105"/>
      <c r="CR712" s="105"/>
      <c r="CS712" s="105"/>
      <c r="CT712" s="105"/>
      <c r="CU712" s="105"/>
      <c r="CV712" s="105"/>
      <c r="CW712" s="105"/>
      <c r="CX712" s="105"/>
      <c r="CY712" s="105"/>
      <c r="CZ712" s="105"/>
      <c r="DA712" s="105"/>
      <c r="DB712" s="105"/>
      <c r="DC712" s="105"/>
      <c r="DD712" s="105"/>
      <c r="DE712" s="105"/>
      <c r="DF712" s="105"/>
      <c r="DG712" s="105"/>
      <c r="DH712" s="105"/>
      <c r="DI712" s="105"/>
      <c r="DJ712" s="105"/>
      <c r="DK712" s="105"/>
      <c r="DL712" s="105"/>
      <c r="DM712" s="105"/>
      <c r="DN712" s="105"/>
      <c r="DO712" s="105"/>
      <c r="DP712" s="105"/>
    </row>
    <row r="713" spans="1:120" x14ac:dyDescent="0.2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105"/>
      <c r="DF713" s="105"/>
      <c r="DG713" s="105"/>
      <c r="DH713" s="105"/>
      <c r="DI713" s="105"/>
      <c r="DJ713" s="105"/>
      <c r="DK713" s="105"/>
      <c r="DL713" s="105"/>
      <c r="DM713" s="105"/>
      <c r="DN713" s="105"/>
      <c r="DO713" s="105"/>
      <c r="DP713" s="105"/>
    </row>
    <row r="714" spans="1:120" x14ac:dyDescent="0.2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  <c r="CZ714" s="105"/>
      <c r="DA714" s="105"/>
      <c r="DB714" s="105"/>
      <c r="DC714" s="105"/>
      <c r="DD714" s="105"/>
      <c r="DE714" s="105"/>
      <c r="DF714" s="105"/>
      <c r="DG714" s="105"/>
      <c r="DH714" s="105"/>
      <c r="DI714" s="105"/>
      <c r="DJ714" s="105"/>
      <c r="DK714" s="105"/>
      <c r="DL714" s="105"/>
      <c r="DM714" s="105"/>
      <c r="DN714" s="105"/>
      <c r="DO714" s="105"/>
      <c r="DP714" s="105"/>
    </row>
    <row r="715" spans="1:120" x14ac:dyDescent="0.2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5"/>
      <c r="DF715" s="105"/>
      <c r="DG715" s="105"/>
      <c r="DH715" s="105"/>
      <c r="DI715" s="105"/>
      <c r="DJ715" s="105"/>
      <c r="DK715" s="105"/>
      <c r="DL715" s="105"/>
      <c r="DM715" s="105"/>
      <c r="DN715" s="105"/>
      <c r="DO715" s="105"/>
      <c r="DP715" s="105"/>
    </row>
    <row r="716" spans="1:120" x14ac:dyDescent="0.2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5"/>
      <c r="CK716" s="105"/>
      <c r="CL716" s="105"/>
      <c r="CM716" s="105"/>
      <c r="CN716" s="105"/>
      <c r="CO716" s="105"/>
      <c r="CP716" s="105"/>
      <c r="CQ716" s="105"/>
      <c r="CR716" s="105"/>
      <c r="CS716" s="105"/>
      <c r="CT716" s="105"/>
      <c r="CU716" s="105"/>
      <c r="CV716" s="105"/>
      <c r="CW716" s="105"/>
      <c r="CX716" s="105"/>
      <c r="CY716" s="105"/>
      <c r="CZ716" s="105"/>
      <c r="DA716" s="105"/>
      <c r="DB716" s="105"/>
      <c r="DC716" s="105"/>
      <c r="DD716" s="105"/>
      <c r="DE716" s="105"/>
      <c r="DF716" s="105"/>
      <c r="DG716" s="105"/>
      <c r="DH716" s="105"/>
      <c r="DI716" s="105"/>
      <c r="DJ716" s="105"/>
      <c r="DK716" s="105"/>
      <c r="DL716" s="105"/>
      <c r="DM716" s="105"/>
      <c r="DN716" s="105"/>
      <c r="DO716" s="105"/>
      <c r="DP716" s="105"/>
    </row>
    <row r="717" spans="1:120" x14ac:dyDescent="0.2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5"/>
      <c r="CK717" s="105"/>
      <c r="CL717" s="105"/>
      <c r="CM717" s="105"/>
      <c r="CN717" s="105"/>
      <c r="CO717" s="105"/>
      <c r="CP717" s="105"/>
      <c r="CQ717" s="105"/>
      <c r="CR717" s="105"/>
      <c r="CS717" s="105"/>
      <c r="CT717" s="105"/>
      <c r="CU717" s="105"/>
      <c r="CV717" s="105"/>
      <c r="CW717" s="105"/>
      <c r="CX717" s="105"/>
      <c r="CY717" s="105"/>
      <c r="CZ717" s="105"/>
      <c r="DA717" s="105"/>
      <c r="DB717" s="105"/>
      <c r="DC717" s="105"/>
      <c r="DD717" s="105"/>
      <c r="DE717" s="105"/>
      <c r="DF717" s="105"/>
      <c r="DG717" s="105"/>
      <c r="DH717" s="105"/>
      <c r="DI717" s="105"/>
      <c r="DJ717" s="105"/>
      <c r="DK717" s="105"/>
      <c r="DL717" s="105"/>
      <c r="DM717" s="105"/>
      <c r="DN717" s="105"/>
      <c r="DO717" s="105"/>
      <c r="DP717" s="105"/>
    </row>
    <row r="718" spans="1:120" x14ac:dyDescent="0.2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  <c r="CZ718" s="105"/>
      <c r="DA718" s="105"/>
      <c r="DB718" s="105"/>
      <c r="DC718" s="105"/>
      <c r="DD718" s="105"/>
      <c r="DE718" s="105"/>
      <c r="DF718" s="105"/>
      <c r="DG718" s="105"/>
      <c r="DH718" s="105"/>
      <c r="DI718" s="105"/>
      <c r="DJ718" s="105"/>
      <c r="DK718" s="105"/>
      <c r="DL718" s="105"/>
      <c r="DM718" s="105"/>
      <c r="DN718" s="105"/>
      <c r="DO718" s="105"/>
      <c r="DP718" s="105"/>
    </row>
    <row r="719" spans="1:120" x14ac:dyDescent="0.2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5"/>
      <c r="CK719" s="105"/>
      <c r="CL719" s="105"/>
      <c r="CM719" s="105"/>
      <c r="CN719" s="105"/>
      <c r="CO719" s="105"/>
      <c r="CP719" s="105"/>
      <c r="CQ719" s="105"/>
      <c r="CR719" s="105"/>
      <c r="CS719" s="105"/>
      <c r="CT719" s="105"/>
      <c r="CU719" s="105"/>
      <c r="CV719" s="105"/>
      <c r="CW719" s="105"/>
      <c r="CX719" s="105"/>
      <c r="CY719" s="105"/>
      <c r="CZ719" s="105"/>
      <c r="DA719" s="105"/>
      <c r="DB719" s="105"/>
      <c r="DC719" s="105"/>
      <c r="DD719" s="105"/>
      <c r="DE719" s="105"/>
      <c r="DF719" s="105"/>
      <c r="DG719" s="105"/>
      <c r="DH719" s="105"/>
      <c r="DI719" s="105"/>
      <c r="DJ719" s="105"/>
      <c r="DK719" s="105"/>
      <c r="DL719" s="105"/>
      <c r="DM719" s="105"/>
      <c r="DN719" s="105"/>
      <c r="DO719" s="105"/>
      <c r="DP719" s="105"/>
    </row>
    <row r="720" spans="1:120" x14ac:dyDescent="0.2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5"/>
      <c r="CK720" s="105"/>
      <c r="CL720" s="105"/>
      <c r="CM720" s="105"/>
      <c r="CN720" s="105"/>
      <c r="CO720" s="105"/>
      <c r="CP720" s="105"/>
      <c r="CQ720" s="105"/>
      <c r="CR720" s="105"/>
      <c r="CS720" s="105"/>
      <c r="CT720" s="105"/>
      <c r="CU720" s="105"/>
      <c r="CV720" s="105"/>
      <c r="CW720" s="105"/>
      <c r="CX720" s="105"/>
      <c r="CY720" s="105"/>
      <c r="CZ720" s="105"/>
      <c r="DA720" s="105"/>
      <c r="DB720" s="105"/>
      <c r="DC720" s="105"/>
      <c r="DD720" s="105"/>
      <c r="DE720" s="105"/>
      <c r="DF720" s="105"/>
      <c r="DG720" s="105"/>
      <c r="DH720" s="105"/>
      <c r="DI720" s="105"/>
      <c r="DJ720" s="105"/>
      <c r="DK720" s="105"/>
      <c r="DL720" s="105"/>
      <c r="DM720" s="105"/>
      <c r="DN720" s="105"/>
      <c r="DO720" s="105"/>
      <c r="DP720" s="105"/>
    </row>
    <row r="721" spans="1:120" x14ac:dyDescent="0.2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5"/>
      <c r="CK721" s="105"/>
      <c r="CL721" s="105"/>
      <c r="CM721" s="105"/>
      <c r="CN721" s="105"/>
      <c r="CO721" s="105"/>
      <c r="CP721" s="105"/>
      <c r="CQ721" s="105"/>
      <c r="CR721" s="105"/>
      <c r="CS721" s="105"/>
      <c r="CT721" s="105"/>
      <c r="CU721" s="105"/>
      <c r="CV721" s="105"/>
      <c r="CW721" s="105"/>
      <c r="CX721" s="105"/>
      <c r="CY721" s="105"/>
      <c r="CZ721" s="105"/>
      <c r="DA721" s="105"/>
      <c r="DB721" s="105"/>
      <c r="DC721" s="105"/>
      <c r="DD721" s="105"/>
      <c r="DE721" s="105"/>
      <c r="DF721" s="105"/>
      <c r="DG721" s="105"/>
      <c r="DH721" s="105"/>
      <c r="DI721" s="105"/>
      <c r="DJ721" s="105"/>
      <c r="DK721" s="105"/>
      <c r="DL721" s="105"/>
      <c r="DM721" s="105"/>
      <c r="DN721" s="105"/>
      <c r="DO721" s="105"/>
      <c r="DP721" s="105"/>
    </row>
    <row r="722" spans="1:120" x14ac:dyDescent="0.2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5"/>
      <c r="CK722" s="105"/>
      <c r="CL722" s="105"/>
      <c r="CM722" s="105"/>
      <c r="CN722" s="105"/>
      <c r="CO722" s="105"/>
      <c r="CP722" s="105"/>
      <c r="CQ722" s="105"/>
      <c r="CR722" s="105"/>
      <c r="CS722" s="105"/>
      <c r="CT722" s="105"/>
      <c r="CU722" s="105"/>
      <c r="CV722" s="105"/>
      <c r="CW722" s="105"/>
      <c r="CX722" s="105"/>
      <c r="CY722" s="105"/>
      <c r="CZ722" s="105"/>
      <c r="DA722" s="105"/>
      <c r="DB722" s="105"/>
      <c r="DC722" s="105"/>
      <c r="DD722" s="105"/>
      <c r="DE722" s="105"/>
      <c r="DF722" s="105"/>
      <c r="DG722" s="105"/>
      <c r="DH722" s="105"/>
      <c r="DI722" s="105"/>
      <c r="DJ722" s="105"/>
      <c r="DK722" s="105"/>
      <c r="DL722" s="105"/>
      <c r="DM722" s="105"/>
      <c r="DN722" s="105"/>
      <c r="DO722" s="105"/>
      <c r="DP722" s="105"/>
    </row>
    <row r="723" spans="1:120" x14ac:dyDescent="0.2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  <c r="CZ723" s="105"/>
      <c r="DA723" s="105"/>
      <c r="DB723" s="105"/>
      <c r="DC723" s="105"/>
      <c r="DD723" s="105"/>
      <c r="DE723" s="105"/>
      <c r="DF723" s="105"/>
      <c r="DG723" s="105"/>
      <c r="DH723" s="105"/>
      <c r="DI723" s="105"/>
      <c r="DJ723" s="105"/>
      <c r="DK723" s="105"/>
      <c r="DL723" s="105"/>
      <c r="DM723" s="105"/>
      <c r="DN723" s="105"/>
      <c r="DO723" s="105"/>
      <c r="DP723" s="105"/>
    </row>
    <row r="724" spans="1:120" x14ac:dyDescent="0.2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5"/>
      <c r="CK724" s="105"/>
      <c r="CL724" s="105"/>
      <c r="CM724" s="105"/>
      <c r="CN724" s="105"/>
      <c r="CO724" s="105"/>
      <c r="CP724" s="105"/>
      <c r="CQ724" s="105"/>
      <c r="CR724" s="105"/>
      <c r="CS724" s="105"/>
      <c r="CT724" s="105"/>
      <c r="CU724" s="105"/>
      <c r="CV724" s="105"/>
      <c r="CW724" s="105"/>
      <c r="CX724" s="105"/>
      <c r="CY724" s="105"/>
      <c r="CZ724" s="105"/>
      <c r="DA724" s="105"/>
      <c r="DB724" s="105"/>
      <c r="DC724" s="105"/>
      <c r="DD724" s="105"/>
      <c r="DE724" s="105"/>
      <c r="DF724" s="105"/>
      <c r="DG724" s="105"/>
      <c r="DH724" s="105"/>
      <c r="DI724" s="105"/>
      <c r="DJ724" s="105"/>
      <c r="DK724" s="105"/>
      <c r="DL724" s="105"/>
      <c r="DM724" s="105"/>
      <c r="DN724" s="105"/>
      <c r="DO724" s="105"/>
      <c r="DP724" s="105"/>
    </row>
    <row r="725" spans="1:120" x14ac:dyDescent="0.2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  <c r="CZ725" s="105"/>
      <c r="DA725" s="105"/>
      <c r="DB725" s="105"/>
      <c r="DC725" s="105"/>
      <c r="DD725" s="105"/>
      <c r="DE725" s="105"/>
      <c r="DF725" s="105"/>
      <c r="DG725" s="105"/>
      <c r="DH725" s="105"/>
      <c r="DI725" s="105"/>
      <c r="DJ725" s="105"/>
      <c r="DK725" s="105"/>
      <c r="DL725" s="105"/>
      <c r="DM725" s="105"/>
      <c r="DN725" s="105"/>
      <c r="DO725" s="105"/>
      <c r="DP725" s="105"/>
    </row>
    <row r="726" spans="1:120" x14ac:dyDescent="0.2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  <c r="DJ726" s="105"/>
      <c r="DK726" s="105"/>
      <c r="DL726" s="105"/>
      <c r="DM726" s="105"/>
      <c r="DN726" s="105"/>
      <c r="DO726" s="105"/>
      <c r="DP726" s="105"/>
    </row>
    <row r="727" spans="1:120" x14ac:dyDescent="0.2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  <c r="CZ727" s="105"/>
      <c r="DA727" s="105"/>
      <c r="DB727" s="105"/>
      <c r="DC727" s="105"/>
      <c r="DD727" s="105"/>
      <c r="DE727" s="105"/>
      <c r="DF727" s="105"/>
      <c r="DG727" s="105"/>
      <c r="DH727" s="105"/>
      <c r="DI727" s="105"/>
      <c r="DJ727" s="105"/>
      <c r="DK727" s="105"/>
      <c r="DL727" s="105"/>
      <c r="DM727" s="105"/>
      <c r="DN727" s="105"/>
      <c r="DO727" s="105"/>
      <c r="DP727" s="105"/>
    </row>
    <row r="728" spans="1:120" x14ac:dyDescent="0.2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  <c r="DJ728" s="105"/>
      <c r="DK728" s="105"/>
      <c r="DL728" s="105"/>
      <c r="DM728" s="105"/>
      <c r="DN728" s="105"/>
      <c r="DO728" s="105"/>
      <c r="DP728" s="105"/>
    </row>
    <row r="729" spans="1:120" x14ac:dyDescent="0.2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  <c r="CZ729" s="105"/>
      <c r="DA729" s="105"/>
      <c r="DB729" s="105"/>
      <c r="DC729" s="105"/>
      <c r="DD729" s="105"/>
      <c r="DE729" s="105"/>
      <c r="DF729" s="105"/>
      <c r="DG729" s="105"/>
      <c r="DH729" s="105"/>
      <c r="DI729" s="105"/>
      <c r="DJ729" s="105"/>
      <c r="DK729" s="105"/>
      <c r="DL729" s="105"/>
      <c r="DM729" s="105"/>
      <c r="DN729" s="105"/>
      <c r="DO729" s="105"/>
      <c r="DP729" s="105"/>
    </row>
    <row r="730" spans="1:120" x14ac:dyDescent="0.2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  <c r="CZ730" s="105"/>
      <c r="DA730" s="105"/>
      <c r="DB730" s="105"/>
      <c r="DC730" s="105"/>
      <c r="DD730" s="105"/>
      <c r="DE730" s="105"/>
      <c r="DF730" s="105"/>
      <c r="DG730" s="105"/>
      <c r="DH730" s="105"/>
      <c r="DI730" s="105"/>
      <c r="DJ730" s="105"/>
      <c r="DK730" s="105"/>
      <c r="DL730" s="105"/>
      <c r="DM730" s="105"/>
      <c r="DN730" s="105"/>
      <c r="DO730" s="105"/>
      <c r="DP730" s="105"/>
    </row>
    <row r="731" spans="1:120" x14ac:dyDescent="0.2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5"/>
      <c r="CK731" s="105"/>
      <c r="CL731" s="105"/>
      <c r="CM731" s="105"/>
      <c r="CN731" s="105"/>
      <c r="CO731" s="105"/>
      <c r="CP731" s="105"/>
      <c r="CQ731" s="105"/>
      <c r="CR731" s="105"/>
      <c r="CS731" s="105"/>
      <c r="CT731" s="105"/>
      <c r="CU731" s="105"/>
      <c r="CV731" s="105"/>
      <c r="CW731" s="105"/>
      <c r="CX731" s="105"/>
      <c r="CY731" s="105"/>
      <c r="CZ731" s="105"/>
      <c r="DA731" s="105"/>
      <c r="DB731" s="105"/>
      <c r="DC731" s="105"/>
      <c r="DD731" s="105"/>
      <c r="DE731" s="105"/>
      <c r="DF731" s="105"/>
      <c r="DG731" s="105"/>
      <c r="DH731" s="105"/>
      <c r="DI731" s="105"/>
      <c r="DJ731" s="105"/>
      <c r="DK731" s="105"/>
      <c r="DL731" s="105"/>
      <c r="DM731" s="105"/>
      <c r="DN731" s="105"/>
      <c r="DO731" s="105"/>
      <c r="DP731" s="105"/>
    </row>
    <row r="732" spans="1:120" x14ac:dyDescent="0.2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  <c r="DJ732" s="105"/>
      <c r="DK732" s="105"/>
      <c r="DL732" s="105"/>
      <c r="DM732" s="105"/>
      <c r="DN732" s="105"/>
      <c r="DO732" s="105"/>
      <c r="DP732" s="105"/>
    </row>
    <row r="733" spans="1:120" x14ac:dyDescent="0.2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  <c r="DJ733" s="105"/>
      <c r="DK733" s="105"/>
      <c r="DL733" s="105"/>
      <c r="DM733" s="105"/>
      <c r="DN733" s="105"/>
      <c r="DO733" s="105"/>
      <c r="DP733" s="105"/>
    </row>
    <row r="734" spans="1:120" x14ac:dyDescent="0.2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  <c r="DJ734" s="105"/>
      <c r="DK734" s="105"/>
      <c r="DL734" s="105"/>
      <c r="DM734" s="105"/>
      <c r="DN734" s="105"/>
      <c r="DO734" s="105"/>
      <c r="DP734" s="105"/>
    </row>
    <row r="735" spans="1:120" x14ac:dyDescent="0.2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5"/>
      <c r="DG735" s="105"/>
      <c r="DH735" s="105"/>
      <c r="DI735" s="105"/>
      <c r="DJ735" s="105"/>
      <c r="DK735" s="105"/>
      <c r="DL735" s="105"/>
      <c r="DM735" s="105"/>
      <c r="DN735" s="105"/>
      <c r="DO735" s="105"/>
      <c r="DP735" s="105"/>
    </row>
    <row r="736" spans="1:120" x14ac:dyDescent="0.2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5"/>
      <c r="CK736" s="105"/>
      <c r="CL736" s="105"/>
      <c r="CM736" s="105"/>
      <c r="CN736" s="105"/>
      <c r="CO736" s="105"/>
      <c r="CP736" s="105"/>
      <c r="CQ736" s="105"/>
      <c r="CR736" s="105"/>
      <c r="CS736" s="105"/>
      <c r="CT736" s="105"/>
      <c r="CU736" s="105"/>
      <c r="CV736" s="105"/>
      <c r="CW736" s="105"/>
      <c r="CX736" s="105"/>
      <c r="CY736" s="105"/>
      <c r="CZ736" s="105"/>
      <c r="DA736" s="105"/>
      <c r="DB736" s="105"/>
      <c r="DC736" s="105"/>
      <c r="DD736" s="105"/>
      <c r="DE736" s="105"/>
      <c r="DF736" s="105"/>
      <c r="DG736" s="105"/>
      <c r="DH736" s="105"/>
      <c r="DI736" s="105"/>
      <c r="DJ736" s="105"/>
      <c r="DK736" s="105"/>
      <c r="DL736" s="105"/>
      <c r="DM736" s="105"/>
      <c r="DN736" s="105"/>
      <c r="DO736" s="105"/>
      <c r="DP736" s="105"/>
    </row>
    <row r="737" spans="1:120" x14ac:dyDescent="0.2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  <c r="CZ737" s="105"/>
      <c r="DA737" s="105"/>
      <c r="DB737" s="105"/>
      <c r="DC737" s="105"/>
      <c r="DD737" s="105"/>
      <c r="DE737" s="105"/>
      <c r="DF737" s="105"/>
      <c r="DG737" s="105"/>
      <c r="DH737" s="105"/>
      <c r="DI737" s="105"/>
      <c r="DJ737" s="105"/>
      <c r="DK737" s="105"/>
      <c r="DL737" s="105"/>
      <c r="DM737" s="105"/>
      <c r="DN737" s="105"/>
      <c r="DO737" s="105"/>
      <c r="DP737" s="105"/>
    </row>
    <row r="738" spans="1:120" x14ac:dyDescent="0.2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5"/>
      <c r="CK738" s="105"/>
      <c r="CL738" s="105"/>
      <c r="CM738" s="105"/>
      <c r="CN738" s="105"/>
      <c r="CO738" s="105"/>
      <c r="CP738" s="105"/>
      <c r="CQ738" s="105"/>
      <c r="CR738" s="105"/>
      <c r="CS738" s="105"/>
      <c r="CT738" s="105"/>
      <c r="CU738" s="105"/>
      <c r="CV738" s="105"/>
      <c r="CW738" s="105"/>
      <c r="CX738" s="105"/>
      <c r="CY738" s="105"/>
      <c r="CZ738" s="105"/>
      <c r="DA738" s="105"/>
      <c r="DB738" s="105"/>
      <c r="DC738" s="105"/>
      <c r="DD738" s="105"/>
      <c r="DE738" s="105"/>
      <c r="DF738" s="105"/>
      <c r="DG738" s="105"/>
      <c r="DH738" s="105"/>
      <c r="DI738" s="105"/>
      <c r="DJ738" s="105"/>
      <c r="DK738" s="105"/>
      <c r="DL738" s="105"/>
      <c r="DM738" s="105"/>
      <c r="DN738" s="105"/>
      <c r="DO738" s="105"/>
      <c r="DP738" s="105"/>
    </row>
    <row r="739" spans="1:120" x14ac:dyDescent="0.2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  <c r="DJ739" s="105"/>
      <c r="DK739" s="105"/>
      <c r="DL739" s="105"/>
      <c r="DM739" s="105"/>
      <c r="DN739" s="105"/>
      <c r="DO739" s="105"/>
      <c r="DP739" s="105"/>
    </row>
    <row r="740" spans="1:120" x14ac:dyDescent="0.2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  <c r="CZ740" s="105"/>
      <c r="DA740" s="105"/>
      <c r="DB740" s="105"/>
      <c r="DC740" s="105"/>
      <c r="DD740" s="105"/>
      <c r="DE740" s="105"/>
      <c r="DF740" s="105"/>
      <c r="DG740" s="105"/>
      <c r="DH740" s="105"/>
      <c r="DI740" s="105"/>
      <c r="DJ740" s="105"/>
      <c r="DK740" s="105"/>
      <c r="DL740" s="105"/>
      <c r="DM740" s="105"/>
      <c r="DN740" s="105"/>
      <c r="DO740" s="105"/>
      <c r="DP740" s="105"/>
    </row>
    <row r="741" spans="1:120" x14ac:dyDescent="0.2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5"/>
      <c r="CK741" s="105"/>
      <c r="CL741" s="105"/>
      <c r="CM741" s="105"/>
      <c r="CN741" s="105"/>
      <c r="CO741" s="105"/>
      <c r="CP741" s="105"/>
      <c r="CQ741" s="105"/>
      <c r="CR741" s="105"/>
      <c r="CS741" s="105"/>
      <c r="CT741" s="105"/>
      <c r="CU741" s="105"/>
      <c r="CV741" s="105"/>
      <c r="CW741" s="105"/>
      <c r="CX741" s="105"/>
      <c r="CY741" s="105"/>
      <c r="CZ741" s="105"/>
      <c r="DA741" s="105"/>
      <c r="DB741" s="105"/>
      <c r="DC741" s="105"/>
      <c r="DD741" s="105"/>
      <c r="DE741" s="105"/>
      <c r="DF741" s="105"/>
      <c r="DG741" s="105"/>
      <c r="DH741" s="105"/>
      <c r="DI741" s="105"/>
      <c r="DJ741" s="105"/>
      <c r="DK741" s="105"/>
      <c r="DL741" s="105"/>
      <c r="DM741" s="105"/>
      <c r="DN741" s="105"/>
      <c r="DO741" s="105"/>
      <c r="DP741" s="105"/>
    </row>
    <row r="742" spans="1:120" x14ac:dyDescent="0.2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  <c r="DJ742" s="105"/>
      <c r="DK742" s="105"/>
      <c r="DL742" s="105"/>
      <c r="DM742" s="105"/>
      <c r="DN742" s="105"/>
      <c r="DO742" s="105"/>
      <c r="DP742" s="105"/>
    </row>
    <row r="743" spans="1:120" x14ac:dyDescent="0.2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  <c r="CZ743" s="105"/>
      <c r="DA743" s="105"/>
      <c r="DB743" s="105"/>
      <c r="DC743" s="105"/>
      <c r="DD743" s="105"/>
      <c r="DE743" s="105"/>
      <c r="DF743" s="105"/>
      <c r="DG743" s="105"/>
      <c r="DH743" s="105"/>
      <c r="DI743" s="105"/>
      <c r="DJ743" s="105"/>
      <c r="DK743" s="105"/>
      <c r="DL743" s="105"/>
      <c r="DM743" s="105"/>
      <c r="DN743" s="105"/>
      <c r="DO743" s="105"/>
      <c r="DP743" s="105"/>
    </row>
    <row r="744" spans="1:120" x14ac:dyDescent="0.2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5"/>
      <c r="CK744" s="105"/>
      <c r="CL744" s="105"/>
      <c r="CM744" s="105"/>
      <c r="CN744" s="105"/>
      <c r="CO744" s="105"/>
      <c r="CP744" s="105"/>
      <c r="CQ744" s="105"/>
      <c r="CR744" s="105"/>
      <c r="CS744" s="105"/>
      <c r="CT744" s="105"/>
      <c r="CU744" s="105"/>
      <c r="CV744" s="105"/>
      <c r="CW744" s="105"/>
      <c r="CX744" s="105"/>
      <c r="CY744" s="105"/>
      <c r="CZ744" s="105"/>
      <c r="DA744" s="105"/>
      <c r="DB744" s="105"/>
      <c r="DC744" s="105"/>
      <c r="DD744" s="105"/>
      <c r="DE744" s="105"/>
      <c r="DF744" s="105"/>
      <c r="DG744" s="105"/>
      <c r="DH744" s="105"/>
      <c r="DI744" s="105"/>
      <c r="DJ744" s="105"/>
      <c r="DK744" s="105"/>
      <c r="DL744" s="105"/>
      <c r="DM744" s="105"/>
      <c r="DN744" s="105"/>
      <c r="DO744" s="105"/>
      <c r="DP744" s="105"/>
    </row>
    <row r="745" spans="1:120" x14ac:dyDescent="0.2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5"/>
      <c r="CK745" s="105"/>
      <c r="CL745" s="105"/>
      <c r="CM745" s="105"/>
      <c r="CN745" s="105"/>
      <c r="CO745" s="105"/>
      <c r="CP745" s="105"/>
      <c r="CQ745" s="105"/>
      <c r="CR745" s="105"/>
      <c r="CS745" s="105"/>
      <c r="CT745" s="105"/>
      <c r="CU745" s="105"/>
      <c r="CV745" s="105"/>
      <c r="CW745" s="105"/>
      <c r="CX745" s="105"/>
      <c r="CY745" s="105"/>
      <c r="CZ745" s="105"/>
      <c r="DA745" s="105"/>
      <c r="DB745" s="105"/>
      <c r="DC745" s="105"/>
      <c r="DD745" s="105"/>
      <c r="DE745" s="105"/>
      <c r="DF745" s="105"/>
      <c r="DG745" s="105"/>
      <c r="DH745" s="105"/>
      <c r="DI745" s="105"/>
      <c r="DJ745" s="105"/>
      <c r="DK745" s="105"/>
      <c r="DL745" s="105"/>
      <c r="DM745" s="105"/>
      <c r="DN745" s="105"/>
      <c r="DO745" s="105"/>
      <c r="DP745" s="105"/>
    </row>
    <row r="746" spans="1:120" x14ac:dyDescent="0.2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/>
      <c r="DG746" s="105"/>
      <c r="DH746" s="105"/>
      <c r="DI746" s="105"/>
      <c r="DJ746" s="105"/>
      <c r="DK746" s="105"/>
      <c r="DL746" s="105"/>
      <c r="DM746" s="105"/>
      <c r="DN746" s="105"/>
      <c r="DO746" s="105"/>
      <c r="DP746" s="105"/>
    </row>
    <row r="747" spans="1:120" x14ac:dyDescent="0.2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5"/>
      <c r="CK747" s="105"/>
      <c r="CL747" s="105"/>
      <c r="CM747" s="105"/>
      <c r="CN747" s="105"/>
      <c r="CO747" s="105"/>
      <c r="CP747" s="105"/>
      <c r="CQ747" s="105"/>
      <c r="CR747" s="105"/>
      <c r="CS747" s="105"/>
      <c r="CT747" s="105"/>
      <c r="CU747" s="105"/>
      <c r="CV747" s="105"/>
      <c r="CW747" s="105"/>
      <c r="CX747" s="105"/>
      <c r="CY747" s="105"/>
      <c r="CZ747" s="105"/>
      <c r="DA747" s="105"/>
      <c r="DB747" s="105"/>
      <c r="DC747" s="105"/>
      <c r="DD747" s="105"/>
      <c r="DE747" s="105"/>
      <c r="DF747" s="105"/>
      <c r="DG747" s="105"/>
      <c r="DH747" s="105"/>
      <c r="DI747" s="105"/>
      <c r="DJ747" s="105"/>
      <c r="DK747" s="105"/>
      <c r="DL747" s="105"/>
      <c r="DM747" s="105"/>
      <c r="DN747" s="105"/>
      <c r="DO747" s="105"/>
      <c r="DP747" s="105"/>
    </row>
    <row r="748" spans="1:120" x14ac:dyDescent="0.2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5"/>
      <c r="DB748" s="105"/>
      <c r="DC748" s="105"/>
      <c r="DD748" s="105"/>
      <c r="DE748" s="105"/>
      <c r="DF748" s="105"/>
      <c r="DG748" s="105"/>
      <c r="DH748" s="105"/>
      <c r="DI748" s="105"/>
      <c r="DJ748" s="105"/>
      <c r="DK748" s="105"/>
      <c r="DL748" s="105"/>
      <c r="DM748" s="105"/>
      <c r="DN748" s="105"/>
      <c r="DO748" s="105"/>
      <c r="DP748" s="105"/>
    </row>
    <row r="749" spans="1:120" x14ac:dyDescent="0.2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5"/>
      <c r="DB749" s="105"/>
      <c r="DC749" s="105"/>
      <c r="DD749" s="105"/>
      <c r="DE749" s="105"/>
      <c r="DF749" s="105"/>
      <c r="DG749" s="105"/>
      <c r="DH749" s="105"/>
      <c r="DI749" s="105"/>
      <c r="DJ749" s="105"/>
      <c r="DK749" s="105"/>
      <c r="DL749" s="105"/>
      <c r="DM749" s="105"/>
      <c r="DN749" s="105"/>
      <c r="DO749" s="105"/>
      <c r="DP749" s="105"/>
    </row>
    <row r="750" spans="1:120" x14ac:dyDescent="0.2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5"/>
      <c r="DB750" s="105"/>
      <c r="DC750" s="105"/>
      <c r="DD750" s="105"/>
      <c r="DE750" s="105"/>
      <c r="DF750" s="105"/>
      <c r="DG750" s="105"/>
      <c r="DH750" s="105"/>
      <c r="DI750" s="105"/>
      <c r="DJ750" s="105"/>
      <c r="DK750" s="105"/>
      <c r="DL750" s="105"/>
      <c r="DM750" s="105"/>
      <c r="DN750" s="105"/>
      <c r="DO750" s="105"/>
      <c r="DP750" s="105"/>
    </row>
    <row r="751" spans="1:120" x14ac:dyDescent="0.2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5"/>
      <c r="DB751" s="105"/>
      <c r="DC751" s="105"/>
      <c r="DD751" s="105"/>
      <c r="DE751" s="105"/>
      <c r="DF751" s="105"/>
      <c r="DG751" s="105"/>
      <c r="DH751" s="105"/>
      <c r="DI751" s="105"/>
      <c r="DJ751" s="105"/>
      <c r="DK751" s="105"/>
      <c r="DL751" s="105"/>
      <c r="DM751" s="105"/>
      <c r="DN751" s="105"/>
      <c r="DO751" s="105"/>
      <c r="DP751" s="105"/>
    </row>
    <row r="752" spans="1:120" x14ac:dyDescent="0.2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  <c r="DJ752" s="105"/>
      <c r="DK752" s="105"/>
      <c r="DL752" s="105"/>
      <c r="DM752" s="105"/>
      <c r="DN752" s="105"/>
      <c r="DO752" s="105"/>
      <c r="DP752" s="105"/>
    </row>
    <row r="753" spans="1:120" x14ac:dyDescent="0.2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5"/>
      <c r="CK753" s="105"/>
      <c r="CL753" s="105"/>
      <c r="CM753" s="105"/>
      <c r="CN753" s="105"/>
      <c r="CO753" s="105"/>
      <c r="CP753" s="105"/>
      <c r="CQ753" s="105"/>
      <c r="CR753" s="105"/>
      <c r="CS753" s="105"/>
      <c r="CT753" s="105"/>
      <c r="CU753" s="105"/>
      <c r="CV753" s="105"/>
      <c r="CW753" s="105"/>
      <c r="CX753" s="105"/>
      <c r="CY753" s="105"/>
      <c r="CZ753" s="105"/>
      <c r="DA753" s="105"/>
      <c r="DB753" s="105"/>
      <c r="DC753" s="105"/>
      <c r="DD753" s="105"/>
      <c r="DE753" s="105"/>
      <c r="DF753" s="105"/>
      <c r="DG753" s="105"/>
      <c r="DH753" s="105"/>
      <c r="DI753" s="105"/>
      <c r="DJ753" s="105"/>
      <c r="DK753" s="105"/>
      <c r="DL753" s="105"/>
      <c r="DM753" s="105"/>
      <c r="DN753" s="105"/>
      <c r="DO753" s="105"/>
      <c r="DP753" s="105"/>
    </row>
    <row r="754" spans="1:120" x14ac:dyDescent="0.2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5"/>
      <c r="CK754" s="105"/>
      <c r="CL754" s="105"/>
      <c r="CM754" s="105"/>
      <c r="CN754" s="105"/>
      <c r="CO754" s="105"/>
      <c r="CP754" s="105"/>
      <c r="CQ754" s="105"/>
      <c r="CR754" s="105"/>
      <c r="CS754" s="105"/>
      <c r="CT754" s="105"/>
      <c r="CU754" s="105"/>
      <c r="CV754" s="105"/>
      <c r="CW754" s="105"/>
      <c r="CX754" s="105"/>
      <c r="CY754" s="105"/>
      <c r="CZ754" s="105"/>
      <c r="DA754" s="105"/>
      <c r="DB754" s="105"/>
      <c r="DC754" s="105"/>
      <c r="DD754" s="105"/>
      <c r="DE754" s="105"/>
      <c r="DF754" s="105"/>
      <c r="DG754" s="105"/>
      <c r="DH754" s="105"/>
      <c r="DI754" s="105"/>
      <c r="DJ754" s="105"/>
      <c r="DK754" s="105"/>
      <c r="DL754" s="105"/>
      <c r="DM754" s="105"/>
      <c r="DN754" s="105"/>
      <c r="DO754" s="105"/>
      <c r="DP754" s="105"/>
    </row>
    <row r="755" spans="1:120" x14ac:dyDescent="0.2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5"/>
      <c r="CK755" s="105"/>
      <c r="CL755" s="105"/>
      <c r="CM755" s="105"/>
      <c r="CN755" s="105"/>
      <c r="CO755" s="105"/>
      <c r="CP755" s="105"/>
      <c r="CQ755" s="105"/>
      <c r="CR755" s="105"/>
      <c r="CS755" s="105"/>
      <c r="CT755" s="105"/>
      <c r="CU755" s="105"/>
      <c r="CV755" s="105"/>
      <c r="CW755" s="105"/>
      <c r="CX755" s="105"/>
      <c r="CY755" s="105"/>
      <c r="CZ755" s="105"/>
      <c r="DA755" s="105"/>
      <c r="DB755" s="105"/>
      <c r="DC755" s="105"/>
      <c r="DD755" s="105"/>
      <c r="DE755" s="105"/>
      <c r="DF755" s="105"/>
      <c r="DG755" s="105"/>
      <c r="DH755" s="105"/>
      <c r="DI755" s="105"/>
      <c r="DJ755" s="105"/>
      <c r="DK755" s="105"/>
      <c r="DL755" s="105"/>
      <c r="DM755" s="105"/>
      <c r="DN755" s="105"/>
      <c r="DO755" s="105"/>
      <c r="DP755" s="105"/>
    </row>
    <row r="756" spans="1:120" x14ac:dyDescent="0.2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5"/>
      <c r="CK756" s="105"/>
      <c r="CL756" s="105"/>
      <c r="CM756" s="105"/>
      <c r="CN756" s="105"/>
      <c r="CO756" s="105"/>
      <c r="CP756" s="105"/>
      <c r="CQ756" s="105"/>
      <c r="CR756" s="105"/>
      <c r="CS756" s="105"/>
      <c r="CT756" s="105"/>
      <c r="CU756" s="105"/>
      <c r="CV756" s="105"/>
      <c r="CW756" s="105"/>
      <c r="CX756" s="105"/>
      <c r="CY756" s="105"/>
      <c r="CZ756" s="105"/>
      <c r="DA756" s="105"/>
      <c r="DB756" s="105"/>
      <c r="DC756" s="105"/>
      <c r="DD756" s="105"/>
      <c r="DE756" s="105"/>
      <c r="DF756" s="105"/>
      <c r="DG756" s="105"/>
      <c r="DH756" s="105"/>
      <c r="DI756" s="105"/>
      <c r="DJ756" s="105"/>
      <c r="DK756" s="105"/>
      <c r="DL756" s="105"/>
      <c r="DM756" s="105"/>
      <c r="DN756" s="105"/>
      <c r="DO756" s="105"/>
      <c r="DP756" s="105"/>
    </row>
    <row r="757" spans="1:120" x14ac:dyDescent="0.2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5"/>
      <c r="CK757" s="105"/>
      <c r="CL757" s="105"/>
      <c r="CM757" s="105"/>
      <c r="CN757" s="105"/>
      <c r="CO757" s="105"/>
      <c r="CP757" s="105"/>
      <c r="CQ757" s="105"/>
      <c r="CR757" s="105"/>
      <c r="CS757" s="105"/>
      <c r="CT757" s="105"/>
      <c r="CU757" s="105"/>
      <c r="CV757" s="105"/>
      <c r="CW757" s="105"/>
      <c r="CX757" s="105"/>
      <c r="CY757" s="105"/>
      <c r="CZ757" s="105"/>
      <c r="DA757" s="105"/>
      <c r="DB757" s="105"/>
      <c r="DC757" s="105"/>
      <c r="DD757" s="105"/>
      <c r="DE757" s="105"/>
      <c r="DF757" s="105"/>
      <c r="DG757" s="105"/>
      <c r="DH757" s="105"/>
      <c r="DI757" s="105"/>
      <c r="DJ757" s="105"/>
      <c r="DK757" s="105"/>
      <c r="DL757" s="105"/>
      <c r="DM757" s="105"/>
      <c r="DN757" s="105"/>
      <c r="DO757" s="105"/>
      <c r="DP757" s="105"/>
    </row>
    <row r="758" spans="1:120" x14ac:dyDescent="0.2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5"/>
      <c r="CK758" s="105"/>
      <c r="CL758" s="105"/>
      <c r="CM758" s="105"/>
      <c r="CN758" s="105"/>
      <c r="CO758" s="105"/>
      <c r="CP758" s="105"/>
      <c r="CQ758" s="105"/>
      <c r="CR758" s="105"/>
      <c r="CS758" s="105"/>
      <c r="CT758" s="105"/>
      <c r="CU758" s="105"/>
      <c r="CV758" s="105"/>
      <c r="CW758" s="105"/>
      <c r="CX758" s="105"/>
      <c r="CY758" s="105"/>
      <c r="CZ758" s="105"/>
      <c r="DA758" s="105"/>
      <c r="DB758" s="105"/>
      <c r="DC758" s="105"/>
      <c r="DD758" s="105"/>
      <c r="DE758" s="105"/>
      <c r="DF758" s="105"/>
      <c r="DG758" s="105"/>
      <c r="DH758" s="105"/>
      <c r="DI758" s="105"/>
      <c r="DJ758" s="105"/>
      <c r="DK758" s="105"/>
      <c r="DL758" s="105"/>
      <c r="DM758" s="105"/>
      <c r="DN758" s="105"/>
      <c r="DO758" s="105"/>
      <c r="DP758" s="105"/>
    </row>
    <row r="759" spans="1:120" x14ac:dyDescent="0.2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5"/>
      <c r="CK759" s="105"/>
      <c r="CL759" s="105"/>
      <c r="CM759" s="105"/>
      <c r="CN759" s="105"/>
      <c r="CO759" s="105"/>
      <c r="CP759" s="105"/>
      <c r="CQ759" s="105"/>
      <c r="CR759" s="105"/>
      <c r="CS759" s="105"/>
      <c r="CT759" s="105"/>
      <c r="CU759" s="105"/>
      <c r="CV759" s="105"/>
      <c r="CW759" s="105"/>
      <c r="CX759" s="105"/>
      <c r="CY759" s="105"/>
      <c r="CZ759" s="105"/>
      <c r="DA759" s="105"/>
      <c r="DB759" s="105"/>
      <c r="DC759" s="105"/>
      <c r="DD759" s="105"/>
      <c r="DE759" s="105"/>
      <c r="DF759" s="105"/>
      <c r="DG759" s="105"/>
      <c r="DH759" s="105"/>
      <c r="DI759" s="105"/>
      <c r="DJ759" s="105"/>
      <c r="DK759" s="105"/>
      <c r="DL759" s="105"/>
      <c r="DM759" s="105"/>
      <c r="DN759" s="105"/>
      <c r="DO759" s="105"/>
      <c r="DP759" s="105"/>
    </row>
    <row r="760" spans="1:120" x14ac:dyDescent="0.2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5"/>
      <c r="CK760" s="105"/>
      <c r="CL760" s="105"/>
      <c r="CM760" s="105"/>
      <c r="CN760" s="105"/>
      <c r="CO760" s="105"/>
      <c r="CP760" s="105"/>
      <c r="CQ760" s="105"/>
      <c r="CR760" s="105"/>
      <c r="CS760" s="105"/>
      <c r="CT760" s="105"/>
      <c r="CU760" s="105"/>
      <c r="CV760" s="105"/>
      <c r="CW760" s="105"/>
      <c r="CX760" s="105"/>
      <c r="CY760" s="105"/>
      <c r="CZ760" s="105"/>
      <c r="DA760" s="105"/>
      <c r="DB760" s="105"/>
      <c r="DC760" s="105"/>
      <c r="DD760" s="105"/>
      <c r="DE760" s="105"/>
      <c r="DF760" s="105"/>
      <c r="DG760" s="105"/>
      <c r="DH760" s="105"/>
      <c r="DI760" s="105"/>
      <c r="DJ760" s="105"/>
      <c r="DK760" s="105"/>
      <c r="DL760" s="105"/>
      <c r="DM760" s="105"/>
      <c r="DN760" s="105"/>
      <c r="DO760" s="105"/>
      <c r="DP760" s="105"/>
    </row>
    <row r="761" spans="1:120" x14ac:dyDescent="0.2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5"/>
      <c r="CK761" s="105"/>
      <c r="CL761" s="105"/>
      <c r="CM761" s="105"/>
      <c r="CN761" s="105"/>
      <c r="CO761" s="105"/>
      <c r="CP761" s="105"/>
      <c r="CQ761" s="105"/>
      <c r="CR761" s="105"/>
      <c r="CS761" s="105"/>
      <c r="CT761" s="105"/>
      <c r="CU761" s="105"/>
      <c r="CV761" s="105"/>
      <c r="CW761" s="105"/>
      <c r="CX761" s="105"/>
      <c r="CY761" s="105"/>
      <c r="CZ761" s="105"/>
      <c r="DA761" s="105"/>
      <c r="DB761" s="105"/>
      <c r="DC761" s="105"/>
      <c r="DD761" s="105"/>
      <c r="DE761" s="105"/>
      <c r="DF761" s="105"/>
      <c r="DG761" s="105"/>
      <c r="DH761" s="105"/>
      <c r="DI761" s="105"/>
      <c r="DJ761" s="105"/>
      <c r="DK761" s="105"/>
      <c r="DL761" s="105"/>
      <c r="DM761" s="105"/>
      <c r="DN761" s="105"/>
      <c r="DO761" s="105"/>
      <c r="DP761" s="105"/>
    </row>
    <row r="762" spans="1:120" x14ac:dyDescent="0.2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5"/>
      <c r="CK762" s="105"/>
      <c r="CL762" s="105"/>
      <c r="CM762" s="105"/>
      <c r="CN762" s="105"/>
      <c r="CO762" s="105"/>
      <c r="CP762" s="105"/>
      <c r="CQ762" s="105"/>
      <c r="CR762" s="105"/>
      <c r="CS762" s="105"/>
      <c r="CT762" s="105"/>
      <c r="CU762" s="105"/>
      <c r="CV762" s="105"/>
      <c r="CW762" s="105"/>
      <c r="CX762" s="105"/>
      <c r="CY762" s="105"/>
      <c r="CZ762" s="105"/>
      <c r="DA762" s="105"/>
      <c r="DB762" s="105"/>
      <c r="DC762" s="105"/>
      <c r="DD762" s="105"/>
      <c r="DE762" s="105"/>
      <c r="DF762" s="105"/>
      <c r="DG762" s="105"/>
      <c r="DH762" s="105"/>
      <c r="DI762" s="105"/>
      <c r="DJ762" s="105"/>
      <c r="DK762" s="105"/>
      <c r="DL762" s="105"/>
      <c r="DM762" s="105"/>
      <c r="DN762" s="105"/>
      <c r="DO762" s="105"/>
      <c r="DP762" s="105"/>
    </row>
    <row r="763" spans="1:120" x14ac:dyDescent="0.2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5"/>
      <c r="CK763" s="105"/>
      <c r="CL763" s="105"/>
      <c r="CM763" s="105"/>
      <c r="CN763" s="105"/>
      <c r="CO763" s="105"/>
      <c r="CP763" s="105"/>
      <c r="CQ763" s="105"/>
      <c r="CR763" s="105"/>
      <c r="CS763" s="105"/>
      <c r="CT763" s="105"/>
      <c r="CU763" s="105"/>
      <c r="CV763" s="105"/>
      <c r="CW763" s="105"/>
      <c r="CX763" s="105"/>
      <c r="CY763" s="105"/>
      <c r="CZ763" s="105"/>
      <c r="DA763" s="105"/>
      <c r="DB763" s="105"/>
      <c r="DC763" s="105"/>
      <c r="DD763" s="105"/>
      <c r="DE763" s="105"/>
      <c r="DF763" s="105"/>
      <c r="DG763" s="105"/>
      <c r="DH763" s="105"/>
      <c r="DI763" s="105"/>
      <c r="DJ763" s="105"/>
      <c r="DK763" s="105"/>
      <c r="DL763" s="105"/>
      <c r="DM763" s="105"/>
      <c r="DN763" s="105"/>
      <c r="DO763" s="105"/>
      <c r="DP763" s="105"/>
    </row>
    <row r="764" spans="1:120" x14ac:dyDescent="0.2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5"/>
      <c r="CK764" s="105"/>
      <c r="CL764" s="105"/>
      <c r="CM764" s="105"/>
      <c r="CN764" s="105"/>
      <c r="CO764" s="105"/>
      <c r="CP764" s="105"/>
      <c r="CQ764" s="105"/>
      <c r="CR764" s="105"/>
      <c r="CS764" s="105"/>
      <c r="CT764" s="105"/>
      <c r="CU764" s="105"/>
      <c r="CV764" s="105"/>
      <c r="CW764" s="105"/>
      <c r="CX764" s="105"/>
      <c r="CY764" s="105"/>
      <c r="CZ764" s="105"/>
      <c r="DA764" s="105"/>
      <c r="DB764" s="105"/>
      <c r="DC764" s="105"/>
      <c r="DD764" s="105"/>
      <c r="DE764" s="105"/>
      <c r="DF764" s="105"/>
      <c r="DG764" s="105"/>
      <c r="DH764" s="105"/>
      <c r="DI764" s="105"/>
      <c r="DJ764" s="105"/>
      <c r="DK764" s="105"/>
      <c r="DL764" s="105"/>
      <c r="DM764" s="105"/>
      <c r="DN764" s="105"/>
      <c r="DO764" s="105"/>
      <c r="DP764" s="105"/>
    </row>
    <row r="765" spans="1:120" x14ac:dyDescent="0.2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5"/>
      <c r="CK765" s="105"/>
      <c r="CL765" s="105"/>
      <c r="CM765" s="105"/>
      <c r="CN765" s="105"/>
      <c r="CO765" s="105"/>
      <c r="CP765" s="105"/>
      <c r="CQ765" s="105"/>
      <c r="CR765" s="105"/>
      <c r="CS765" s="105"/>
      <c r="CT765" s="105"/>
      <c r="CU765" s="105"/>
      <c r="CV765" s="105"/>
      <c r="CW765" s="105"/>
      <c r="CX765" s="105"/>
      <c r="CY765" s="105"/>
      <c r="CZ765" s="105"/>
      <c r="DA765" s="105"/>
      <c r="DB765" s="105"/>
      <c r="DC765" s="105"/>
      <c r="DD765" s="105"/>
      <c r="DE765" s="105"/>
      <c r="DF765" s="105"/>
      <c r="DG765" s="105"/>
      <c r="DH765" s="105"/>
      <c r="DI765" s="105"/>
      <c r="DJ765" s="105"/>
      <c r="DK765" s="105"/>
      <c r="DL765" s="105"/>
      <c r="DM765" s="105"/>
      <c r="DN765" s="105"/>
      <c r="DO765" s="105"/>
      <c r="DP765" s="105"/>
    </row>
    <row r="766" spans="1:120" x14ac:dyDescent="0.2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5"/>
      <c r="CK766" s="105"/>
      <c r="CL766" s="105"/>
      <c r="CM766" s="105"/>
      <c r="CN766" s="105"/>
      <c r="CO766" s="105"/>
      <c r="CP766" s="105"/>
      <c r="CQ766" s="105"/>
      <c r="CR766" s="105"/>
      <c r="CS766" s="105"/>
      <c r="CT766" s="105"/>
      <c r="CU766" s="105"/>
      <c r="CV766" s="105"/>
      <c r="CW766" s="105"/>
      <c r="CX766" s="105"/>
      <c r="CY766" s="105"/>
      <c r="CZ766" s="105"/>
      <c r="DA766" s="105"/>
      <c r="DB766" s="105"/>
      <c r="DC766" s="105"/>
      <c r="DD766" s="105"/>
      <c r="DE766" s="105"/>
      <c r="DF766" s="105"/>
      <c r="DG766" s="105"/>
      <c r="DH766" s="105"/>
      <c r="DI766" s="105"/>
      <c r="DJ766" s="105"/>
      <c r="DK766" s="105"/>
      <c r="DL766" s="105"/>
      <c r="DM766" s="105"/>
      <c r="DN766" s="105"/>
      <c r="DO766" s="105"/>
      <c r="DP766" s="105"/>
    </row>
    <row r="767" spans="1:120" x14ac:dyDescent="0.2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5"/>
      <c r="CK767" s="105"/>
      <c r="CL767" s="105"/>
      <c r="CM767" s="105"/>
      <c r="CN767" s="105"/>
      <c r="CO767" s="105"/>
      <c r="CP767" s="105"/>
      <c r="CQ767" s="105"/>
      <c r="CR767" s="105"/>
      <c r="CS767" s="105"/>
      <c r="CT767" s="105"/>
      <c r="CU767" s="105"/>
      <c r="CV767" s="105"/>
      <c r="CW767" s="105"/>
      <c r="CX767" s="105"/>
      <c r="CY767" s="105"/>
      <c r="CZ767" s="105"/>
      <c r="DA767" s="105"/>
      <c r="DB767" s="105"/>
      <c r="DC767" s="105"/>
      <c r="DD767" s="105"/>
      <c r="DE767" s="105"/>
      <c r="DF767" s="105"/>
      <c r="DG767" s="105"/>
      <c r="DH767" s="105"/>
      <c r="DI767" s="105"/>
      <c r="DJ767" s="105"/>
      <c r="DK767" s="105"/>
      <c r="DL767" s="105"/>
      <c r="DM767" s="105"/>
      <c r="DN767" s="105"/>
      <c r="DO767" s="105"/>
      <c r="DP767" s="105"/>
    </row>
    <row r="768" spans="1:120" x14ac:dyDescent="0.2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  <c r="CZ768" s="105"/>
      <c r="DA768" s="105"/>
      <c r="DB768" s="105"/>
      <c r="DC768" s="105"/>
      <c r="DD768" s="105"/>
      <c r="DE768" s="105"/>
      <c r="DF768" s="105"/>
      <c r="DG768" s="105"/>
      <c r="DH768" s="105"/>
      <c r="DI768" s="105"/>
      <c r="DJ768" s="105"/>
      <c r="DK768" s="105"/>
      <c r="DL768" s="105"/>
      <c r="DM768" s="105"/>
      <c r="DN768" s="105"/>
      <c r="DO768" s="105"/>
      <c r="DP768" s="105"/>
    </row>
    <row r="769" spans="1:120" x14ac:dyDescent="0.2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5"/>
      <c r="CK769" s="105"/>
      <c r="CL769" s="105"/>
      <c r="CM769" s="105"/>
      <c r="CN769" s="105"/>
      <c r="CO769" s="105"/>
      <c r="CP769" s="105"/>
      <c r="CQ769" s="105"/>
      <c r="CR769" s="105"/>
      <c r="CS769" s="105"/>
      <c r="CT769" s="105"/>
      <c r="CU769" s="105"/>
      <c r="CV769" s="105"/>
      <c r="CW769" s="105"/>
      <c r="CX769" s="105"/>
      <c r="CY769" s="105"/>
      <c r="CZ769" s="105"/>
      <c r="DA769" s="105"/>
      <c r="DB769" s="105"/>
      <c r="DC769" s="105"/>
      <c r="DD769" s="105"/>
      <c r="DE769" s="105"/>
      <c r="DF769" s="105"/>
      <c r="DG769" s="105"/>
      <c r="DH769" s="105"/>
      <c r="DI769" s="105"/>
      <c r="DJ769" s="105"/>
      <c r="DK769" s="105"/>
      <c r="DL769" s="105"/>
      <c r="DM769" s="105"/>
      <c r="DN769" s="105"/>
      <c r="DO769" s="105"/>
      <c r="DP769" s="105"/>
    </row>
    <row r="770" spans="1:120" x14ac:dyDescent="0.2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  <c r="CZ770" s="105"/>
      <c r="DA770" s="105"/>
      <c r="DB770" s="105"/>
      <c r="DC770" s="105"/>
      <c r="DD770" s="105"/>
      <c r="DE770" s="105"/>
      <c r="DF770" s="105"/>
      <c r="DG770" s="105"/>
      <c r="DH770" s="105"/>
      <c r="DI770" s="105"/>
      <c r="DJ770" s="105"/>
      <c r="DK770" s="105"/>
      <c r="DL770" s="105"/>
      <c r="DM770" s="105"/>
      <c r="DN770" s="105"/>
      <c r="DO770" s="105"/>
      <c r="DP770" s="105"/>
    </row>
    <row r="771" spans="1:120" x14ac:dyDescent="0.2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5"/>
      <c r="CK771" s="105"/>
      <c r="CL771" s="105"/>
      <c r="CM771" s="105"/>
      <c r="CN771" s="105"/>
      <c r="CO771" s="105"/>
      <c r="CP771" s="105"/>
      <c r="CQ771" s="105"/>
      <c r="CR771" s="105"/>
      <c r="CS771" s="105"/>
      <c r="CT771" s="105"/>
      <c r="CU771" s="105"/>
      <c r="CV771" s="105"/>
      <c r="CW771" s="105"/>
      <c r="CX771" s="105"/>
      <c r="CY771" s="105"/>
      <c r="CZ771" s="105"/>
      <c r="DA771" s="105"/>
      <c r="DB771" s="105"/>
      <c r="DC771" s="105"/>
      <c r="DD771" s="105"/>
      <c r="DE771" s="105"/>
      <c r="DF771" s="105"/>
      <c r="DG771" s="105"/>
      <c r="DH771" s="105"/>
      <c r="DI771" s="105"/>
      <c r="DJ771" s="105"/>
      <c r="DK771" s="105"/>
      <c r="DL771" s="105"/>
      <c r="DM771" s="105"/>
      <c r="DN771" s="105"/>
      <c r="DO771" s="105"/>
      <c r="DP771" s="105"/>
    </row>
    <row r="772" spans="1:120" x14ac:dyDescent="0.2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  <c r="CZ772" s="105"/>
      <c r="DA772" s="105"/>
      <c r="DB772" s="105"/>
      <c r="DC772" s="105"/>
      <c r="DD772" s="105"/>
      <c r="DE772" s="105"/>
      <c r="DF772" s="105"/>
      <c r="DG772" s="105"/>
      <c r="DH772" s="105"/>
      <c r="DI772" s="105"/>
      <c r="DJ772" s="105"/>
      <c r="DK772" s="105"/>
      <c r="DL772" s="105"/>
      <c r="DM772" s="105"/>
      <c r="DN772" s="105"/>
      <c r="DO772" s="105"/>
      <c r="DP772" s="105"/>
    </row>
    <row r="773" spans="1:120" x14ac:dyDescent="0.2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  <c r="CZ773" s="105"/>
      <c r="DA773" s="105"/>
      <c r="DB773" s="105"/>
      <c r="DC773" s="105"/>
      <c r="DD773" s="105"/>
      <c r="DE773" s="105"/>
      <c r="DF773" s="105"/>
      <c r="DG773" s="105"/>
      <c r="DH773" s="105"/>
      <c r="DI773" s="105"/>
      <c r="DJ773" s="105"/>
      <c r="DK773" s="105"/>
      <c r="DL773" s="105"/>
      <c r="DM773" s="105"/>
      <c r="DN773" s="105"/>
      <c r="DO773" s="105"/>
      <c r="DP773" s="105"/>
    </row>
    <row r="774" spans="1:120" x14ac:dyDescent="0.2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5"/>
      <c r="CK774" s="105"/>
      <c r="CL774" s="105"/>
      <c r="CM774" s="105"/>
      <c r="CN774" s="105"/>
      <c r="CO774" s="105"/>
      <c r="CP774" s="105"/>
      <c r="CQ774" s="105"/>
      <c r="CR774" s="105"/>
      <c r="CS774" s="105"/>
      <c r="CT774" s="105"/>
      <c r="CU774" s="105"/>
      <c r="CV774" s="105"/>
      <c r="CW774" s="105"/>
      <c r="CX774" s="105"/>
      <c r="CY774" s="105"/>
      <c r="CZ774" s="105"/>
      <c r="DA774" s="105"/>
      <c r="DB774" s="105"/>
      <c r="DC774" s="105"/>
      <c r="DD774" s="105"/>
      <c r="DE774" s="105"/>
      <c r="DF774" s="105"/>
      <c r="DG774" s="105"/>
      <c r="DH774" s="105"/>
      <c r="DI774" s="105"/>
      <c r="DJ774" s="105"/>
      <c r="DK774" s="105"/>
      <c r="DL774" s="105"/>
      <c r="DM774" s="105"/>
      <c r="DN774" s="105"/>
      <c r="DO774" s="105"/>
      <c r="DP774" s="105"/>
    </row>
    <row r="775" spans="1:120" x14ac:dyDescent="0.2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5"/>
      <c r="CK775" s="105"/>
      <c r="CL775" s="105"/>
      <c r="CM775" s="105"/>
      <c r="CN775" s="105"/>
      <c r="CO775" s="105"/>
      <c r="CP775" s="105"/>
      <c r="CQ775" s="105"/>
      <c r="CR775" s="105"/>
      <c r="CS775" s="105"/>
      <c r="CT775" s="105"/>
      <c r="CU775" s="105"/>
      <c r="CV775" s="105"/>
      <c r="CW775" s="105"/>
      <c r="CX775" s="105"/>
      <c r="CY775" s="105"/>
      <c r="CZ775" s="105"/>
      <c r="DA775" s="105"/>
      <c r="DB775" s="105"/>
      <c r="DC775" s="105"/>
      <c r="DD775" s="105"/>
      <c r="DE775" s="105"/>
      <c r="DF775" s="105"/>
      <c r="DG775" s="105"/>
      <c r="DH775" s="105"/>
      <c r="DI775" s="105"/>
      <c r="DJ775" s="105"/>
      <c r="DK775" s="105"/>
      <c r="DL775" s="105"/>
      <c r="DM775" s="105"/>
      <c r="DN775" s="105"/>
      <c r="DO775" s="105"/>
      <c r="DP775" s="105"/>
    </row>
    <row r="776" spans="1:120" x14ac:dyDescent="0.2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5"/>
      <c r="CK776" s="105"/>
      <c r="CL776" s="105"/>
      <c r="CM776" s="105"/>
      <c r="CN776" s="105"/>
      <c r="CO776" s="105"/>
      <c r="CP776" s="105"/>
      <c r="CQ776" s="105"/>
      <c r="CR776" s="105"/>
      <c r="CS776" s="105"/>
      <c r="CT776" s="105"/>
      <c r="CU776" s="105"/>
      <c r="CV776" s="105"/>
      <c r="CW776" s="105"/>
      <c r="CX776" s="105"/>
      <c r="CY776" s="105"/>
      <c r="CZ776" s="105"/>
      <c r="DA776" s="105"/>
      <c r="DB776" s="105"/>
      <c r="DC776" s="105"/>
      <c r="DD776" s="105"/>
      <c r="DE776" s="105"/>
      <c r="DF776" s="105"/>
      <c r="DG776" s="105"/>
      <c r="DH776" s="105"/>
      <c r="DI776" s="105"/>
      <c r="DJ776" s="105"/>
      <c r="DK776" s="105"/>
      <c r="DL776" s="105"/>
      <c r="DM776" s="105"/>
      <c r="DN776" s="105"/>
      <c r="DO776" s="105"/>
      <c r="DP776" s="105"/>
    </row>
    <row r="777" spans="1:120" x14ac:dyDescent="0.2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  <c r="CZ777" s="105"/>
      <c r="DA777" s="105"/>
      <c r="DB777" s="105"/>
      <c r="DC777" s="105"/>
      <c r="DD777" s="105"/>
      <c r="DE777" s="105"/>
      <c r="DF777" s="105"/>
      <c r="DG777" s="105"/>
      <c r="DH777" s="105"/>
      <c r="DI777" s="105"/>
      <c r="DJ777" s="105"/>
      <c r="DK777" s="105"/>
      <c r="DL777" s="105"/>
      <c r="DM777" s="105"/>
      <c r="DN777" s="105"/>
      <c r="DO777" s="105"/>
      <c r="DP777" s="105"/>
    </row>
    <row r="778" spans="1:120" x14ac:dyDescent="0.2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5"/>
      <c r="CK778" s="105"/>
      <c r="CL778" s="105"/>
      <c r="CM778" s="105"/>
      <c r="CN778" s="105"/>
      <c r="CO778" s="105"/>
      <c r="CP778" s="105"/>
      <c r="CQ778" s="105"/>
      <c r="CR778" s="105"/>
      <c r="CS778" s="105"/>
      <c r="CT778" s="105"/>
      <c r="CU778" s="105"/>
      <c r="CV778" s="105"/>
      <c r="CW778" s="105"/>
      <c r="CX778" s="105"/>
      <c r="CY778" s="105"/>
      <c r="CZ778" s="105"/>
      <c r="DA778" s="105"/>
      <c r="DB778" s="105"/>
      <c r="DC778" s="105"/>
      <c r="DD778" s="105"/>
      <c r="DE778" s="105"/>
      <c r="DF778" s="105"/>
      <c r="DG778" s="105"/>
      <c r="DH778" s="105"/>
      <c r="DI778" s="105"/>
      <c r="DJ778" s="105"/>
      <c r="DK778" s="105"/>
      <c r="DL778" s="105"/>
      <c r="DM778" s="105"/>
      <c r="DN778" s="105"/>
      <c r="DO778" s="105"/>
      <c r="DP778" s="105"/>
    </row>
    <row r="779" spans="1:120" x14ac:dyDescent="0.2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  <c r="CZ779" s="105"/>
      <c r="DA779" s="105"/>
      <c r="DB779" s="105"/>
      <c r="DC779" s="105"/>
      <c r="DD779" s="105"/>
      <c r="DE779" s="105"/>
      <c r="DF779" s="105"/>
      <c r="DG779" s="105"/>
      <c r="DH779" s="105"/>
      <c r="DI779" s="105"/>
      <c r="DJ779" s="105"/>
      <c r="DK779" s="105"/>
      <c r="DL779" s="105"/>
      <c r="DM779" s="105"/>
      <c r="DN779" s="105"/>
      <c r="DO779" s="105"/>
      <c r="DP779" s="105"/>
    </row>
    <row r="780" spans="1:120" x14ac:dyDescent="0.2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5"/>
      <c r="CK780" s="105"/>
      <c r="CL780" s="105"/>
      <c r="CM780" s="105"/>
      <c r="CN780" s="105"/>
      <c r="CO780" s="105"/>
      <c r="CP780" s="105"/>
      <c r="CQ780" s="105"/>
      <c r="CR780" s="105"/>
      <c r="CS780" s="105"/>
      <c r="CT780" s="105"/>
      <c r="CU780" s="105"/>
      <c r="CV780" s="105"/>
      <c r="CW780" s="105"/>
      <c r="CX780" s="105"/>
      <c r="CY780" s="105"/>
      <c r="CZ780" s="105"/>
      <c r="DA780" s="105"/>
      <c r="DB780" s="105"/>
      <c r="DC780" s="105"/>
      <c r="DD780" s="105"/>
      <c r="DE780" s="105"/>
      <c r="DF780" s="105"/>
      <c r="DG780" s="105"/>
      <c r="DH780" s="105"/>
      <c r="DI780" s="105"/>
      <c r="DJ780" s="105"/>
      <c r="DK780" s="105"/>
      <c r="DL780" s="105"/>
      <c r="DM780" s="105"/>
      <c r="DN780" s="105"/>
      <c r="DO780" s="105"/>
      <c r="DP780" s="105"/>
    </row>
    <row r="781" spans="1:120" x14ac:dyDescent="0.2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5"/>
      <c r="CK781" s="105"/>
      <c r="CL781" s="105"/>
      <c r="CM781" s="105"/>
      <c r="CN781" s="105"/>
      <c r="CO781" s="105"/>
      <c r="CP781" s="105"/>
      <c r="CQ781" s="105"/>
      <c r="CR781" s="105"/>
      <c r="CS781" s="105"/>
      <c r="CT781" s="105"/>
      <c r="CU781" s="105"/>
      <c r="CV781" s="105"/>
      <c r="CW781" s="105"/>
      <c r="CX781" s="105"/>
      <c r="CY781" s="105"/>
      <c r="CZ781" s="105"/>
      <c r="DA781" s="105"/>
      <c r="DB781" s="105"/>
      <c r="DC781" s="105"/>
      <c r="DD781" s="105"/>
      <c r="DE781" s="105"/>
      <c r="DF781" s="105"/>
      <c r="DG781" s="105"/>
      <c r="DH781" s="105"/>
      <c r="DI781" s="105"/>
      <c r="DJ781" s="105"/>
      <c r="DK781" s="105"/>
      <c r="DL781" s="105"/>
      <c r="DM781" s="105"/>
      <c r="DN781" s="105"/>
      <c r="DO781" s="105"/>
      <c r="DP781" s="105"/>
    </row>
    <row r="782" spans="1:120" x14ac:dyDescent="0.2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5"/>
      <c r="CK782" s="105"/>
      <c r="CL782" s="105"/>
      <c r="CM782" s="105"/>
      <c r="CN782" s="105"/>
      <c r="CO782" s="105"/>
      <c r="CP782" s="105"/>
      <c r="CQ782" s="105"/>
      <c r="CR782" s="105"/>
      <c r="CS782" s="105"/>
      <c r="CT782" s="105"/>
      <c r="CU782" s="105"/>
      <c r="CV782" s="105"/>
      <c r="CW782" s="105"/>
      <c r="CX782" s="105"/>
      <c r="CY782" s="105"/>
      <c r="CZ782" s="105"/>
      <c r="DA782" s="105"/>
      <c r="DB782" s="105"/>
      <c r="DC782" s="105"/>
      <c r="DD782" s="105"/>
      <c r="DE782" s="105"/>
      <c r="DF782" s="105"/>
      <c r="DG782" s="105"/>
      <c r="DH782" s="105"/>
      <c r="DI782" s="105"/>
      <c r="DJ782" s="105"/>
      <c r="DK782" s="105"/>
      <c r="DL782" s="105"/>
      <c r="DM782" s="105"/>
      <c r="DN782" s="105"/>
      <c r="DO782" s="105"/>
      <c r="DP782" s="105"/>
    </row>
    <row r="783" spans="1:120" x14ac:dyDescent="0.2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  <c r="CZ783" s="105"/>
      <c r="DA783" s="105"/>
      <c r="DB783" s="105"/>
      <c r="DC783" s="105"/>
      <c r="DD783" s="105"/>
      <c r="DE783" s="105"/>
      <c r="DF783" s="105"/>
      <c r="DG783" s="105"/>
      <c r="DH783" s="105"/>
      <c r="DI783" s="105"/>
      <c r="DJ783" s="105"/>
      <c r="DK783" s="105"/>
      <c r="DL783" s="105"/>
      <c r="DM783" s="105"/>
      <c r="DN783" s="105"/>
      <c r="DO783" s="105"/>
      <c r="DP783" s="105"/>
    </row>
    <row r="784" spans="1:120" x14ac:dyDescent="0.2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  <c r="CZ784" s="105"/>
      <c r="DA784" s="105"/>
      <c r="DB784" s="105"/>
      <c r="DC784" s="105"/>
      <c r="DD784" s="105"/>
      <c r="DE784" s="105"/>
      <c r="DF784" s="105"/>
      <c r="DG784" s="105"/>
      <c r="DH784" s="105"/>
      <c r="DI784" s="105"/>
      <c r="DJ784" s="105"/>
      <c r="DK784" s="105"/>
      <c r="DL784" s="105"/>
      <c r="DM784" s="105"/>
      <c r="DN784" s="105"/>
      <c r="DO784" s="105"/>
      <c r="DP784" s="105"/>
    </row>
    <row r="785" spans="1:120" x14ac:dyDescent="0.2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  <c r="CZ785" s="105"/>
      <c r="DA785" s="105"/>
      <c r="DB785" s="105"/>
      <c r="DC785" s="105"/>
      <c r="DD785" s="105"/>
      <c r="DE785" s="105"/>
      <c r="DF785" s="105"/>
      <c r="DG785" s="105"/>
      <c r="DH785" s="105"/>
      <c r="DI785" s="105"/>
      <c r="DJ785" s="105"/>
      <c r="DK785" s="105"/>
      <c r="DL785" s="105"/>
      <c r="DM785" s="105"/>
      <c r="DN785" s="105"/>
      <c r="DO785" s="105"/>
      <c r="DP785" s="105"/>
    </row>
    <row r="786" spans="1:120" x14ac:dyDescent="0.2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5"/>
      <c r="CK786" s="105"/>
      <c r="CL786" s="105"/>
      <c r="CM786" s="105"/>
      <c r="CN786" s="105"/>
      <c r="CO786" s="105"/>
      <c r="CP786" s="105"/>
      <c r="CQ786" s="105"/>
      <c r="CR786" s="105"/>
      <c r="CS786" s="105"/>
      <c r="CT786" s="105"/>
      <c r="CU786" s="105"/>
      <c r="CV786" s="105"/>
      <c r="CW786" s="105"/>
      <c r="CX786" s="105"/>
      <c r="CY786" s="105"/>
      <c r="CZ786" s="105"/>
      <c r="DA786" s="105"/>
      <c r="DB786" s="105"/>
      <c r="DC786" s="105"/>
      <c r="DD786" s="105"/>
      <c r="DE786" s="105"/>
      <c r="DF786" s="105"/>
      <c r="DG786" s="105"/>
      <c r="DH786" s="105"/>
      <c r="DI786" s="105"/>
      <c r="DJ786" s="105"/>
      <c r="DK786" s="105"/>
      <c r="DL786" s="105"/>
      <c r="DM786" s="105"/>
      <c r="DN786" s="105"/>
      <c r="DO786" s="105"/>
      <c r="DP786" s="105"/>
    </row>
    <row r="787" spans="1:120" x14ac:dyDescent="0.2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5"/>
      <c r="CK787" s="105"/>
      <c r="CL787" s="105"/>
      <c r="CM787" s="105"/>
      <c r="CN787" s="105"/>
      <c r="CO787" s="105"/>
      <c r="CP787" s="105"/>
      <c r="CQ787" s="105"/>
      <c r="CR787" s="105"/>
      <c r="CS787" s="105"/>
      <c r="CT787" s="105"/>
      <c r="CU787" s="105"/>
      <c r="CV787" s="105"/>
      <c r="CW787" s="105"/>
      <c r="CX787" s="105"/>
      <c r="CY787" s="105"/>
      <c r="CZ787" s="105"/>
      <c r="DA787" s="105"/>
      <c r="DB787" s="105"/>
      <c r="DC787" s="105"/>
      <c r="DD787" s="105"/>
      <c r="DE787" s="105"/>
      <c r="DF787" s="105"/>
      <c r="DG787" s="105"/>
      <c r="DH787" s="105"/>
      <c r="DI787" s="105"/>
      <c r="DJ787" s="105"/>
      <c r="DK787" s="105"/>
      <c r="DL787" s="105"/>
      <c r="DM787" s="105"/>
      <c r="DN787" s="105"/>
      <c r="DO787" s="105"/>
      <c r="DP787" s="105"/>
    </row>
    <row r="788" spans="1:120" x14ac:dyDescent="0.2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5"/>
      <c r="CK788" s="105"/>
      <c r="CL788" s="105"/>
      <c r="CM788" s="105"/>
      <c r="CN788" s="105"/>
      <c r="CO788" s="105"/>
      <c r="CP788" s="105"/>
      <c r="CQ788" s="105"/>
      <c r="CR788" s="105"/>
      <c r="CS788" s="105"/>
      <c r="CT788" s="105"/>
      <c r="CU788" s="105"/>
      <c r="CV788" s="105"/>
      <c r="CW788" s="105"/>
      <c r="CX788" s="105"/>
      <c r="CY788" s="105"/>
      <c r="CZ788" s="105"/>
      <c r="DA788" s="105"/>
      <c r="DB788" s="105"/>
      <c r="DC788" s="105"/>
      <c r="DD788" s="105"/>
      <c r="DE788" s="105"/>
      <c r="DF788" s="105"/>
      <c r="DG788" s="105"/>
      <c r="DH788" s="105"/>
      <c r="DI788" s="105"/>
      <c r="DJ788" s="105"/>
      <c r="DK788" s="105"/>
      <c r="DL788" s="105"/>
      <c r="DM788" s="105"/>
      <c r="DN788" s="105"/>
      <c r="DO788" s="105"/>
      <c r="DP788" s="105"/>
    </row>
    <row r="789" spans="1:120" x14ac:dyDescent="0.2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5"/>
      <c r="CK789" s="105"/>
      <c r="CL789" s="105"/>
      <c r="CM789" s="105"/>
      <c r="CN789" s="105"/>
      <c r="CO789" s="105"/>
      <c r="CP789" s="105"/>
      <c r="CQ789" s="105"/>
      <c r="CR789" s="105"/>
      <c r="CS789" s="105"/>
      <c r="CT789" s="105"/>
      <c r="CU789" s="105"/>
      <c r="CV789" s="105"/>
      <c r="CW789" s="105"/>
      <c r="CX789" s="105"/>
      <c r="CY789" s="105"/>
      <c r="CZ789" s="105"/>
      <c r="DA789" s="105"/>
      <c r="DB789" s="105"/>
      <c r="DC789" s="105"/>
      <c r="DD789" s="105"/>
      <c r="DE789" s="105"/>
      <c r="DF789" s="105"/>
      <c r="DG789" s="105"/>
      <c r="DH789" s="105"/>
      <c r="DI789" s="105"/>
      <c r="DJ789" s="105"/>
      <c r="DK789" s="105"/>
      <c r="DL789" s="105"/>
      <c r="DM789" s="105"/>
      <c r="DN789" s="105"/>
      <c r="DO789" s="105"/>
      <c r="DP789" s="105"/>
    </row>
    <row r="790" spans="1:120" x14ac:dyDescent="0.2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5"/>
      <c r="CK790" s="105"/>
      <c r="CL790" s="105"/>
      <c r="CM790" s="105"/>
      <c r="CN790" s="105"/>
      <c r="CO790" s="105"/>
      <c r="CP790" s="105"/>
      <c r="CQ790" s="105"/>
      <c r="CR790" s="105"/>
      <c r="CS790" s="105"/>
      <c r="CT790" s="105"/>
      <c r="CU790" s="105"/>
      <c r="CV790" s="105"/>
      <c r="CW790" s="105"/>
      <c r="CX790" s="105"/>
      <c r="CY790" s="105"/>
      <c r="CZ790" s="105"/>
      <c r="DA790" s="105"/>
      <c r="DB790" s="105"/>
      <c r="DC790" s="105"/>
      <c r="DD790" s="105"/>
      <c r="DE790" s="105"/>
      <c r="DF790" s="105"/>
      <c r="DG790" s="105"/>
      <c r="DH790" s="105"/>
      <c r="DI790" s="105"/>
      <c r="DJ790" s="105"/>
      <c r="DK790" s="105"/>
      <c r="DL790" s="105"/>
      <c r="DM790" s="105"/>
      <c r="DN790" s="105"/>
      <c r="DO790" s="105"/>
      <c r="DP790" s="105"/>
    </row>
    <row r="791" spans="1:120" x14ac:dyDescent="0.2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5"/>
      <c r="CK791" s="105"/>
      <c r="CL791" s="105"/>
      <c r="CM791" s="105"/>
      <c r="CN791" s="105"/>
      <c r="CO791" s="105"/>
      <c r="CP791" s="105"/>
      <c r="CQ791" s="105"/>
      <c r="CR791" s="105"/>
      <c r="CS791" s="105"/>
      <c r="CT791" s="105"/>
      <c r="CU791" s="105"/>
      <c r="CV791" s="105"/>
      <c r="CW791" s="105"/>
      <c r="CX791" s="105"/>
      <c r="CY791" s="105"/>
      <c r="CZ791" s="105"/>
      <c r="DA791" s="105"/>
      <c r="DB791" s="105"/>
      <c r="DC791" s="105"/>
      <c r="DD791" s="105"/>
      <c r="DE791" s="105"/>
      <c r="DF791" s="105"/>
      <c r="DG791" s="105"/>
      <c r="DH791" s="105"/>
      <c r="DI791" s="105"/>
      <c r="DJ791" s="105"/>
      <c r="DK791" s="105"/>
      <c r="DL791" s="105"/>
      <c r="DM791" s="105"/>
      <c r="DN791" s="105"/>
      <c r="DO791" s="105"/>
      <c r="DP791" s="105"/>
    </row>
    <row r="792" spans="1:120" x14ac:dyDescent="0.2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  <c r="CZ792" s="105"/>
      <c r="DA792" s="105"/>
      <c r="DB792" s="105"/>
      <c r="DC792" s="105"/>
      <c r="DD792" s="105"/>
      <c r="DE792" s="105"/>
      <c r="DF792" s="105"/>
      <c r="DG792" s="105"/>
      <c r="DH792" s="105"/>
      <c r="DI792" s="105"/>
      <c r="DJ792" s="105"/>
      <c r="DK792" s="105"/>
      <c r="DL792" s="105"/>
      <c r="DM792" s="105"/>
      <c r="DN792" s="105"/>
      <c r="DO792" s="105"/>
      <c r="DP792" s="105"/>
    </row>
    <row r="793" spans="1:120" x14ac:dyDescent="0.2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5"/>
      <c r="CK793" s="105"/>
      <c r="CL793" s="105"/>
      <c r="CM793" s="105"/>
      <c r="CN793" s="105"/>
      <c r="CO793" s="105"/>
      <c r="CP793" s="105"/>
      <c r="CQ793" s="105"/>
      <c r="CR793" s="105"/>
      <c r="CS793" s="105"/>
      <c r="CT793" s="105"/>
      <c r="CU793" s="105"/>
      <c r="CV793" s="105"/>
      <c r="CW793" s="105"/>
      <c r="CX793" s="105"/>
      <c r="CY793" s="105"/>
      <c r="CZ793" s="105"/>
      <c r="DA793" s="105"/>
      <c r="DB793" s="105"/>
      <c r="DC793" s="105"/>
      <c r="DD793" s="105"/>
      <c r="DE793" s="105"/>
      <c r="DF793" s="105"/>
      <c r="DG793" s="105"/>
      <c r="DH793" s="105"/>
      <c r="DI793" s="105"/>
      <c r="DJ793" s="105"/>
      <c r="DK793" s="105"/>
      <c r="DL793" s="105"/>
      <c r="DM793" s="105"/>
      <c r="DN793" s="105"/>
      <c r="DO793" s="105"/>
      <c r="DP793" s="105"/>
    </row>
    <row r="794" spans="1:120" x14ac:dyDescent="0.2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  <c r="CZ794" s="105"/>
      <c r="DA794" s="105"/>
      <c r="DB794" s="105"/>
      <c r="DC794" s="105"/>
      <c r="DD794" s="105"/>
      <c r="DE794" s="105"/>
      <c r="DF794" s="105"/>
      <c r="DG794" s="105"/>
      <c r="DH794" s="105"/>
      <c r="DI794" s="105"/>
      <c r="DJ794" s="105"/>
      <c r="DK794" s="105"/>
      <c r="DL794" s="105"/>
      <c r="DM794" s="105"/>
      <c r="DN794" s="105"/>
      <c r="DO794" s="105"/>
      <c r="DP794" s="105"/>
    </row>
    <row r="795" spans="1:120" x14ac:dyDescent="0.2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  <c r="CZ795" s="105"/>
      <c r="DA795" s="105"/>
      <c r="DB795" s="105"/>
      <c r="DC795" s="105"/>
      <c r="DD795" s="105"/>
      <c r="DE795" s="105"/>
      <c r="DF795" s="105"/>
      <c r="DG795" s="105"/>
      <c r="DH795" s="105"/>
      <c r="DI795" s="105"/>
      <c r="DJ795" s="105"/>
      <c r="DK795" s="105"/>
      <c r="DL795" s="105"/>
      <c r="DM795" s="105"/>
      <c r="DN795" s="105"/>
      <c r="DO795" s="105"/>
      <c r="DP795" s="105"/>
    </row>
    <row r="796" spans="1:120" x14ac:dyDescent="0.2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5"/>
      <c r="CK796" s="105"/>
      <c r="CL796" s="105"/>
      <c r="CM796" s="105"/>
      <c r="CN796" s="105"/>
      <c r="CO796" s="105"/>
      <c r="CP796" s="105"/>
      <c r="CQ796" s="105"/>
      <c r="CR796" s="105"/>
      <c r="CS796" s="105"/>
      <c r="CT796" s="105"/>
      <c r="CU796" s="105"/>
      <c r="CV796" s="105"/>
      <c r="CW796" s="105"/>
      <c r="CX796" s="105"/>
      <c r="CY796" s="105"/>
      <c r="CZ796" s="105"/>
      <c r="DA796" s="105"/>
      <c r="DB796" s="105"/>
      <c r="DC796" s="105"/>
      <c r="DD796" s="105"/>
      <c r="DE796" s="105"/>
      <c r="DF796" s="105"/>
      <c r="DG796" s="105"/>
      <c r="DH796" s="105"/>
      <c r="DI796" s="105"/>
      <c r="DJ796" s="105"/>
      <c r="DK796" s="105"/>
      <c r="DL796" s="105"/>
      <c r="DM796" s="105"/>
      <c r="DN796" s="105"/>
      <c r="DO796" s="105"/>
      <c r="DP796" s="105"/>
    </row>
    <row r="797" spans="1:120" x14ac:dyDescent="0.2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5"/>
      <c r="CK797" s="105"/>
      <c r="CL797" s="105"/>
      <c r="CM797" s="105"/>
      <c r="CN797" s="105"/>
      <c r="CO797" s="105"/>
      <c r="CP797" s="105"/>
      <c r="CQ797" s="105"/>
      <c r="CR797" s="105"/>
      <c r="CS797" s="105"/>
      <c r="CT797" s="105"/>
      <c r="CU797" s="105"/>
      <c r="CV797" s="105"/>
      <c r="CW797" s="105"/>
      <c r="CX797" s="105"/>
      <c r="CY797" s="105"/>
      <c r="CZ797" s="105"/>
      <c r="DA797" s="105"/>
      <c r="DB797" s="105"/>
      <c r="DC797" s="105"/>
      <c r="DD797" s="105"/>
      <c r="DE797" s="105"/>
      <c r="DF797" s="105"/>
      <c r="DG797" s="105"/>
      <c r="DH797" s="105"/>
      <c r="DI797" s="105"/>
      <c r="DJ797" s="105"/>
      <c r="DK797" s="105"/>
      <c r="DL797" s="105"/>
      <c r="DM797" s="105"/>
      <c r="DN797" s="105"/>
      <c r="DO797" s="105"/>
      <c r="DP797" s="105"/>
    </row>
    <row r="798" spans="1:120" x14ac:dyDescent="0.2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5"/>
      <c r="CK798" s="105"/>
      <c r="CL798" s="105"/>
      <c r="CM798" s="105"/>
      <c r="CN798" s="105"/>
      <c r="CO798" s="105"/>
      <c r="CP798" s="105"/>
      <c r="CQ798" s="105"/>
      <c r="CR798" s="105"/>
      <c r="CS798" s="105"/>
      <c r="CT798" s="105"/>
      <c r="CU798" s="105"/>
      <c r="CV798" s="105"/>
      <c r="CW798" s="105"/>
      <c r="CX798" s="105"/>
      <c r="CY798" s="105"/>
      <c r="CZ798" s="105"/>
      <c r="DA798" s="105"/>
      <c r="DB798" s="105"/>
      <c r="DC798" s="105"/>
      <c r="DD798" s="105"/>
      <c r="DE798" s="105"/>
      <c r="DF798" s="105"/>
      <c r="DG798" s="105"/>
      <c r="DH798" s="105"/>
      <c r="DI798" s="105"/>
      <c r="DJ798" s="105"/>
      <c r="DK798" s="105"/>
      <c r="DL798" s="105"/>
      <c r="DM798" s="105"/>
      <c r="DN798" s="105"/>
      <c r="DO798" s="105"/>
      <c r="DP798" s="105"/>
    </row>
    <row r="799" spans="1:120" x14ac:dyDescent="0.2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  <c r="CZ799" s="105"/>
      <c r="DA799" s="105"/>
      <c r="DB799" s="105"/>
      <c r="DC799" s="105"/>
      <c r="DD799" s="105"/>
      <c r="DE799" s="105"/>
      <c r="DF799" s="105"/>
      <c r="DG799" s="105"/>
      <c r="DH799" s="105"/>
      <c r="DI799" s="105"/>
      <c r="DJ799" s="105"/>
      <c r="DK799" s="105"/>
      <c r="DL799" s="105"/>
      <c r="DM799" s="105"/>
      <c r="DN799" s="105"/>
      <c r="DO799" s="105"/>
      <c r="DP799" s="105"/>
    </row>
    <row r="800" spans="1:120" x14ac:dyDescent="0.2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5"/>
      <c r="CK800" s="105"/>
      <c r="CL800" s="105"/>
      <c r="CM800" s="105"/>
      <c r="CN800" s="105"/>
      <c r="CO800" s="105"/>
      <c r="CP800" s="105"/>
      <c r="CQ800" s="105"/>
      <c r="CR800" s="105"/>
      <c r="CS800" s="105"/>
      <c r="CT800" s="105"/>
      <c r="CU800" s="105"/>
      <c r="CV800" s="105"/>
      <c r="CW800" s="105"/>
      <c r="CX800" s="105"/>
      <c r="CY800" s="105"/>
      <c r="CZ800" s="105"/>
      <c r="DA800" s="105"/>
      <c r="DB800" s="105"/>
      <c r="DC800" s="105"/>
      <c r="DD800" s="105"/>
      <c r="DE800" s="105"/>
      <c r="DF800" s="105"/>
      <c r="DG800" s="105"/>
      <c r="DH800" s="105"/>
      <c r="DI800" s="105"/>
      <c r="DJ800" s="105"/>
      <c r="DK800" s="105"/>
      <c r="DL800" s="105"/>
      <c r="DM800" s="105"/>
      <c r="DN800" s="105"/>
      <c r="DO800" s="105"/>
      <c r="DP800" s="105"/>
    </row>
    <row r="801" spans="1:120" x14ac:dyDescent="0.2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5"/>
      <c r="CK801" s="105"/>
      <c r="CL801" s="105"/>
      <c r="CM801" s="105"/>
      <c r="CN801" s="105"/>
      <c r="CO801" s="105"/>
      <c r="CP801" s="105"/>
      <c r="CQ801" s="105"/>
      <c r="CR801" s="105"/>
      <c r="CS801" s="105"/>
      <c r="CT801" s="105"/>
      <c r="CU801" s="105"/>
      <c r="CV801" s="105"/>
      <c r="CW801" s="105"/>
      <c r="CX801" s="105"/>
      <c r="CY801" s="105"/>
      <c r="CZ801" s="105"/>
      <c r="DA801" s="105"/>
      <c r="DB801" s="105"/>
      <c r="DC801" s="105"/>
      <c r="DD801" s="105"/>
      <c r="DE801" s="105"/>
      <c r="DF801" s="105"/>
      <c r="DG801" s="105"/>
      <c r="DH801" s="105"/>
      <c r="DI801" s="105"/>
      <c r="DJ801" s="105"/>
      <c r="DK801" s="105"/>
      <c r="DL801" s="105"/>
      <c r="DM801" s="105"/>
      <c r="DN801" s="105"/>
      <c r="DO801" s="105"/>
      <c r="DP801" s="105"/>
    </row>
    <row r="802" spans="1:120" x14ac:dyDescent="0.2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5"/>
      <c r="CK802" s="105"/>
      <c r="CL802" s="105"/>
      <c r="CM802" s="105"/>
      <c r="CN802" s="105"/>
      <c r="CO802" s="105"/>
      <c r="CP802" s="105"/>
      <c r="CQ802" s="105"/>
      <c r="CR802" s="105"/>
      <c r="CS802" s="105"/>
      <c r="CT802" s="105"/>
      <c r="CU802" s="105"/>
      <c r="CV802" s="105"/>
      <c r="CW802" s="105"/>
      <c r="CX802" s="105"/>
      <c r="CY802" s="105"/>
      <c r="CZ802" s="105"/>
      <c r="DA802" s="105"/>
      <c r="DB802" s="105"/>
      <c r="DC802" s="105"/>
      <c r="DD802" s="105"/>
      <c r="DE802" s="105"/>
      <c r="DF802" s="105"/>
      <c r="DG802" s="105"/>
      <c r="DH802" s="105"/>
      <c r="DI802" s="105"/>
      <c r="DJ802" s="105"/>
      <c r="DK802" s="105"/>
      <c r="DL802" s="105"/>
      <c r="DM802" s="105"/>
      <c r="DN802" s="105"/>
      <c r="DO802" s="105"/>
      <c r="DP802" s="105"/>
    </row>
    <row r="803" spans="1:120" x14ac:dyDescent="0.2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5"/>
      <c r="CK803" s="105"/>
      <c r="CL803" s="105"/>
      <c r="CM803" s="105"/>
      <c r="CN803" s="105"/>
      <c r="CO803" s="105"/>
      <c r="CP803" s="105"/>
      <c r="CQ803" s="105"/>
      <c r="CR803" s="105"/>
      <c r="CS803" s="105"/>
      <c r="CT803" s="105"/>
      <c r="CU803" s="105"/>
      <c r="CV803" s="105"/>
      <c r="CW803" s="105"/>
      <c r="CX803" s="105"/>
      <c r="CY803" s="105"/>
      <c r="CZ803" s="105"/>
      <c r="DA803" s="105"/>
      <c r="DB803" s="105"/>
      <c r="DC803" s="105"/>
      <c r="DD803" s="105"/>
      <c r="DE803" s="105"/>
      <c r="DF803" s="105"/>
      <c r="DG803" s="105"/>
      <c r="DH803" s="105"/>
      <c r="DI803" s="105"/>
      <c r="DJ803" s="105"/>
      <c r="DK803" s="105"/>
      <c r="DL803" s="105"/>
      <c r="DM803" s="105"/>
      <c r="DN803" s="105"/>
      <c r="DO803" s="105"/>
      <c r="DP803" s="105"/>
    </row>
    <row r="804" spans="1:120" x14ac:dyDescent="0.2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5"/>
      <c r="CK804" s="105"/>
      <c r="CL804" s="105"/>
      <c r="CM804" s="105"/>
      <c r="CN804" s="105"/>
      <c r="CO804" s="105"/>
      <c r="CP804" s="105"/>
      <c r="CQ804" s="105"/>
      <c r="CR804" s="105"/>
      <c r="CS804" s="105"/>
      <c r="CT804" s="105"/>
      <c r="CU804" s="105"/>
      <c r="CV804" s="105"/>
      <c r="CW804" s="105"/>
      <c r="CX804" s="105"/>
      <c r="CY804" s="105"/>
      <c r="CZ804" s="105"/>
      <c r="DA804" s="105"/>
      <c r="DB804" s="105"/>
      <c r="DC804" s="105"/>
      <c r="DD804" s="105"/>
      <c r="DE804" s="105"/>
      <c r="DF804" s="105"/>
      <c r="DG804" s="105"/>
      <c r="DH804" s="105"/>
      <c r="DI804" s="105"/>
      <c r="DJ804" s="105"/>
      <c r="DK804" s="105"/>
      <c r="DL804" s="105"/>
      <c r="DM804" s="105"/>
      <c r="DN804" s="105"/>
      <c r="DO804" s="105"/>
      <c r="DP804" s="105"/>
    </row>
    <row r="805" spans="1:120" x14ac:dyDescent="0.2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5"/>
      <c r="CK805" s="105"/>
      <c r="CL805" s="105"/>
      <c r="CM805" s="105"/>
      <c r="CN805" s="105"/>
      <c r="CO805" s="105"/>
      <c r="CP805" s="105"/>
      <c r="CQ805" s="105"/>
      <c r="CR805" s="105"/>
      <c r="CS805" s="105"/>
      <c r="CT805" s="105"/>
      <c r="CU805" s="105"/>
      <c r="CV805" s="105"/>
      <c r="CW805" s="105"/>
      <c r="CX805" s="105"/>
      <c r="CY805" s="105"/>
      <c r="CZ805" s="105"/>
      <c r="DA805" s="105"/>
      <c r="DB805" s="105"/>
      <c r="DC805" s="105"/>
      <c r="DD805" s="105"/>
      <c r="DE805" s="105"/>
      <c r="DF805" s="105"/>
      <c r="DG805" s="105"/>
      <c r="DH805" s="105"/>
      <c r="DI805" s="105"/>
      <c r="DJ805" s="105"/>
      <c r="DK805" s="105"/>
      <c r="DL805" s="105"/>
      <c r="DM805" s="105"/>
      <c r="DN805" s="105"/>
      <c r="DO805" s="105"/>
      <c r="DP805" s="105"/>
    </row>
    <row r="806" spans="1:120" x14ac:dyDescent="0.2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5"/>
      <c r="CK806" s="105"/>
      <c r="CL806" s="105"/>
      <c r="CM806" s="105"/>
      <c r="CN806" s="105"/>
      <c r="CO806" s="105"/>
      <c r="CP806" s="105"/>
      <c r="CQ806" s="105"/>
      <c r="CR806" s="105"/>
      <c r="CS806" s="105"/>
      <c r="CT806" s="105"/>
      <c r="CU806" s="105"/>
      <c r="CV806" s="105"/>
      <c r="CW806" s="105"/>
      <c r="CX806" s="105"/>
      <c r="CY806" s="105"/>
      <c r="CZ806" s="105"/>
      <c r="DA806" s="105"/>
      <c r="DB806" s="105"/>
      <c r="DC806" s="105"/>
      <c r="DD806" s="105"/>
      <c r="DE806" s="105"/>
      <c r="DF806" s="105"/>
      <c r="DG806" s="105"/>
      <c r="DH806" s="105"/>
      <c r="DI806" s="105"/>
      <c r="DJ806" s="105"/>
      <c r="DK806" s="105"/>
      <c r="DL806" s="105"/>
      <c r="DM806" s="105"/>
      <c r="DN806" s="105"/>
      <c r="DO806" s="105"/>
      <c r="DP806" s="105"/>
    </row>
    <row r="807" spans="1:120" x14ac:dyDescent="0.2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5"/>
      <c r="CK807" s="105"/>
      <c r="CL807" s="105"/>
      <c r="CM807" s="105"/>
      <c r="CN807" s="105"/>
      <c r="CO807" s="105"/>
      <c r="CP807" s="105"/>
      <c r="CQ807" s="105"/>
      <c r="CR807" s="105"/>
      <c r="CS807" s="105"/>
      <c r="CT807" s="105"/>
      <c r="CU807" s="105"/>
      <c r="CV807" s="105"/>
      <c r="CW807" s="105"/>
      <c r="CX807" s="105"/>
      <c r="CY807" s="105"/>
      <c r="CZ807" s="105"/>
      <c r="DA807" s="105"/>
      <c r="DB807" s="105"/>
      <c r="DC807" s="105"/>
      <c r="DD807" s="105"/>
      <c r="DE807" s="105"/>
      <c r="DF807" s="105"/>
      <c r="DG807" s="105"/>
      <c r="DH807" s="105"/>
      <c r="DI807" s="105"/>
      <c r="DJ807" s="105"/>
      <c r="DK807" s="105"/>
      <c r="DL807" s="105"/>
      <c r="DM807" s="105"/>
      <c r="DN807" s="105"/>
      <c r="DO807" s="105"/>
      <c r="DP807" s="105"/>
    </row>
    <row r="808" spans="1:120" x14ac:dyDescent="0.2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5"/>
      <c r="CK808" s="105"/>
      <c r="CL808" s="105"/>
      <c r="CM808" s="105"/>
      <c r="CN808" s="105"/>
      <c r="CO808" s="105"/>
      <c r="CP808" s="105"/>
      <c r="CQ808" s="105"/>
      <c r="CR808" s="105"/>
      <c r="CS808" s="105"/>
      <c r="CT808" s="105"/>
      <c r="CU808" s="105"/>
      <c r="CV808" s="105"/>
      <c r="CW808" s="105"/>
      <c r="CX808" s="105"/>
      <c r="CY808" s="105"/>
      <c r="CZ808" s="105"/>
      <c r="DA808" s="105"/>
      <c r="DB808" s="105"/>
      <c r="DC808" s="105"/>
      <c r="DD808" s="105"/>
      <c r="DE808" s="105"/>
      <c r="DF808" s="105"/>
      <c r="DG808" s="105"/>
      <c r="DH808" s="105"/>
      <c r="DI808" s="105"/>
      <c r="DJ808" s="105"/>
      <c r="DK808" s="105"/>
      <c r="DL808" s="105"/>
      <c r="DM808" s="105"/>
      <c r="DN808" s="105"/>
      <c r="DO808" s="105"/>
      <c r="DP808" s="105"/>
    </row>
    <row r="809" spans="1:120" x14ac:dyDescent="0.2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5"/>
      <c r="CK809" s="105"/>
      <c r="CL809" s="105"/>
      <c r="CM809" s="105"/>
      <c r="CN809" s="105"/>
      <c r="CO809" s="105"/>
      <c r="CP809" s="105"/>
      <c r="CQ809" s="105"/>
      <c r="CR809" s="105"/>
      <c r="CS809" s="105"/>
      <c r="CT809" s="105"/>
      <c r="CU809" s="105"/>
      <c r="CV809" s="105"/>
      <c r="CW809" s="105"/>
      <c r="CX809" s="105"/>
      <c r="CY809" s="105"/>
      <c r="CZ809" s="105"/>
      <c r="DA809" s="105"/>
      <c r="DB809" s="105"/>
      <c r="DC809" s="105"/>
      <c r="DD809" s="105"/>
      <c r="DE809" s="105"/>
      <c r="DF809" s="105"/>
      <c r="DG809" s="105"/>
      <c r="DH809" s="105"/>
      <c r="DI809" s="105"/>
      <c r="DJ809" s="105"/>
      <c r="DK809" s="105"/>
      <c r="DL809" s="105"/>
      <c r="DM809" s="105"/>
      <c r="DN809" s="105"/>
      <c r="DO809" s="105"/>
      <c r="DP809" s="105"/>
    </row>
    <row r="810" spans="1:120" x14ac:dyDescent="0.2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5"/>
      <c r="CK810" s="105"/>
      <c r="CL810" s="105"/>
      <c r="CM810" s="105"/>
      <c r="CN810" s="105"/>
      <c r="CO810" s="105"/>
      <c r="CP810" s="105"/>
      <c r="CQ810" s="105"/>
      <c r="CR810" s="105"/>
      <c r="CS810" s="105"/>
      <c r="CT810" s="105"/>
      <c r="CU810" s="105"/>
      <c r="CV810" s="105"/>
      <c r="CW810" s="105"/>
      <c r="CX810" s="105"/>
      <c r="CY810" s="105"/>
      <c r="CZ810" s="105"/>
      <c r="DA810" s="105"/>
      <c r="DB810" s="105"/>
      <c r="DC810" s="105"/>
      <c r="DD810" s="105"/>
      <c r="DE810" s="105"/>
      <c r="DF810" s="105"/>
      <c r="DG810" s="105"/>
      <c r="DH810" s="105"/>
      <c r="DI810" s="105"/>
      <c r="DJ810" s="105"/>
      <c r="DK810" s="105"/>
      <c r="DL810" s="105"/>
      <c r="DM810" s="105"/>
      <c r="DN810" s="105"/>
      <c r="DO810" s="105"/>
      <c r="DP810" s="105"/>
    </row>
    <row r="811" spans="1:120" x14ac:dyDescent="0.2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5"/>
      <c r="CK811" s="105"/>
      <c r="CL811" s="105"/>
      <c r="CM811" s="105"/>
      <c r="CN811" s="105"/>
      <c r="CO811" s="105"/>
      <c r="CP811" s="105"/>
      <c r="CQ811" s="105"/>
      <c r="CR811" s="105"/>
      <c r="CS811" s="105"/>
      <c r="CT811" s="105"/>
      <c r="CU811" s="105"/>
      <c r="CV811" s="105"/>
      <c r="CW811" s="105"/>
      <c r="CX811" s="105"/>
      <c r="CY811" s="105"/>
      <c r="CZ811" s="105"/>
      <c r="DA811" s="105"/>
      <c r="DB811" s="105"/>
      <c r="DC811" s="105"/>
      <c r="DD811" s="105"/>
      <c r="DE811" s="105"/>
      <c r="DF811" s="105"/>
      <c r="DG811" s="105"/>
      <c r="DH811" s="105"/>
      <c r="DI811" s="105"/>
      <c r="DJ811" s="105"/>
      <c r="DK811" s="105"/>
      <c r="DL811" s="105"/>
      <c r="DM811" s="105"/>
      <c r="DN811" s="105"/>
      <c r="DO811" s="105"/>
      <c r="DP811" s="105"/>
    </row>
    <row r="812" spans="1:120" x14ac:dyDescent="0.2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5"/>
      <c r="CK812" s="105"/>
      <c r="CL812" s="105"/>
      <c r="CM812" s="105"/>
      <c r="CN812" s="105"/>
      <c r="CO812" s="105"/>
      <c r="CP812" s="105"/>
      <c r="CQ812" s="105"/>
      <c r="CR812" s="105"/>
      <c r="CS812" s="105"/>
      <c r="CT812" s="105"/>
      <c r="CU812" s="105"/>
      <c r="CV812" s="105"/>
      <c r="CW812" s="105"/>
      <c r="CX812" s="105"/>
      <c r="CY812" s="105"/>
      <c r="CZ812" s="105"/>
      <c r="DA812" s="105"/>
      <c r="DB812" s="105"/>
      <c r="DC812" s="105"/>
      <c r="DD812" s="105"/>
      <c r="DE812" s="105"/>
      <c r="DF812" s="105"/>
      <c r="DG812" s="105"/>
      <c r="DH812" s="105"/>
      <c r="DI812" s="105"/>
      <c r="DJ812" s="105"/>
      <c r="DK812" s="105"/>
      <c r="DL812" s="105"/>
      <c r="DM812" s="105"/>
      <c r="DN812" s="105"/>
      <c r="DO812" s="105"/>
      <c r="DP812" s="105"/>
    </row>
    <row r="813" spans="1:120" x14ac:dyDescent="0.2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5"/>
      <c r="CK813" s="105"/>
      <c r="CL813" s="105"/>
      <c r="CM813" s="105"/>
      <c r="CN813" s="105"/>
      <c r="CO813" s="105"/>
      <c r="CP813" s="105"/>
      <c r="CQ813" s="105"/>
      <c r="CR813" s="105"/>
      <c r="CS813" s="105"/>
      <c r="CT813" s="105"/>
      <c r="CU813" s="105"/>
      <c r="CV813" s="105"/>
      <c r="CW813" s="105"/>
      <c r="CX813" s="105"/>
      <c r="CY813" s="105"/>
      <c r="CZ813" s="105"/>
      <c r="DA813" s="105"/>
      <c r="DB813" s="105"/>
      <c r="DC813" s="105"/>
      <c r="DD813" s="105"/>
      <c r="DE813" s="105"/>
      <c r="DF813" s="105"/>
      <c r="DG813" s="105"/>
      <c r="DH813" s="105"/>
      <c r="DI813" s="105"/>
      <c r="DJ813" s="105"/>
      <c r="DK813" s="105"/>
      <c r="DL813" s="105"/>
      <c r="DM813" s="105"/>
      <c r="DN813" s="105"/>
      <c r="DO813" s="105"/>
      <c r="DP813" s="105"/>
    </row>
    <row r="814" spans="1:120" x14ac:dyDescent="0.2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5"/>
      <c r="CK814" s="105"/>
      <c r="CL814" s="105"/>
      <c r="CM814" s="105"/>
      <c r="CN814" s="105"/>
      <c r="CO814" s="105"/>
      <c r="CP814" s="105"/>
      <c r="CQ814" s="105"/>
      <c r="CR814" s="105"/>
      <c r="CS814" s="105"/>
      <c r="CT814" s="105"/>
      <c r="CU814" s="105"/>
      <c r="CV814" s="105"/>
      <c r="CW814" s="105"/>
      <c r="CX814" s="105"/>
      <c r="CY814" s="105"/>
      <c r="CZ814" s="105"/>
      <c r="DA814" s="105"/>
      <c r="DB814" s="105"/>
      <c r="DC814" s="105"/>
      <c r="DD814" s="105"/>
      <c r="DE814" s="105"/>
      <c r="DF814" s="105"/>
      <c r="DG814" s="105"/>
      <c r="DH814" s="105"/>
      <c r="DI814" s="105"/>
      <c r="DJ814" s="105"/>
      <c r="DK814" s="105"/>
      <c r="DL814" s="105"/>
      <c r="DM814" s="105"/>
      <c r="DN814" s="105"/>
      <c r="DO814" s="105"/>
      <c r="DP814" s="105"/>
    </row>
    <row r="815" spans="1:120" x14ac:dyDescent="0.2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5"/>
      <c r="CK815" s="105"/>
      <c r="CL815" s="105"/>
      <c r="CM815" s="105"/>
      <c r="CN815" s="105"/>
      <c r="CO815" s="105"/>
      <c r="CP815" s="105"/>
      <c r="CQ815" s="105"/>
      <c r="CR815" s="105"/>
      <c r="CS815" s="105"/>
      <c r="CT815" s="105"/>
      <c r="CU815" s="105"/>
      <c r="CV815" s="105"/>
      <c r="CW815" s="105"/>
      <c r="CX815" s="105"/>
      <c r="CY815" s="105"/>
      <c r="CZ815" s="105"/>
      <c r="DA815" s="105"/>
      <c r="DB815" s="105"/>
      <c r="DC815" s="105"/>
      <c r="DD815" s="105"/>
      <c r="DE815" s="105"/>
      <c r="DF815" s="105"/>
      <c r="DG815" s="105"/>
      <c r="DH815" s="105"/>
      <c r="DI815" s="105"/>
      <c r="DJ815" s="105"/>
      <c r="DK815" s="105"/>
      <c r="DL815" s="105"/>
      <c r="DM815" s="105"/>
      <c r="DN815" s="105"/>
      <c r="DO815" s="105"/>
      <c r="DP815" s="105"/>
    </row>
    <row r="816" spans="1:120" x14ac:dyDescent="0.2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5"/>
      <c r="CK816" s="105"/>
      <c r="CL816" s="105"/>
      <c r="CM816" s="105"/>
      <c r="CN816" s="105"/>
      <c r="CO816" s="105"/>
      <c r="CP816" s="105"/>
      <c r="CQ816" s="105"/>
      <c r="CR816" s="105"/>
      <c r="CS816" s="105"/>
      <c r="CT816" s="105"/>
      <c r="CU816" s="105"/>
      <c r="CV816" s="105"/>
      <c r="CW816" s="105"/>
      <c r="CX816" s="105"/>
      <c r="CY816" s="105"/>
      <c r="CZ816" s="105"/>
      <c r="DA816" s="105"/>
      <c r="DB816" s="105"/>
      <c r="DC816" s="105"/>
      <c r="DD816" s="105"/>
      <c r="DE816" s="105"/>
      <c r="DF816" s="105"/>
      <c r="DG816" s="105"/>
      <c r="DH816" s="105"/>
      <c r="DI816" s="105"/>
      <c r="DJ816" s="105"/>
      <c r="DK816" s="105"/>
      <c r="DL816" s="105"/>
      <c r="DM816" s="105"/>
      <c r="DN816" s="105"/>
      <c r="DO816" s="105"/>
      <c r="DP816" s="105"/>
    </row>
    <row r="817" spans="1:120" x14ac:dyDescent="0.2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5"/>
      <c r="CK817" s="105"/>
      <c r="CL817" s="105"/>
      <c r="CM817" s="105"/>
      <c r="CN817" s="105"/>
      <c r="CO817" s="105"/>
      <c r="CP817" s="105"/>
      <c r="CQ817" s="105"/>
      <c r="CR817" s="105"/>
      <c r="CS817" s="105"/>
      <c r="CT817" s="105"/>
      <c r="CU817" s="105"/>
      <c r="CV817" s="105"/>
      <c r="CW817" s="105"/>
      <c r="CX817" s="105"/>
      <c r="CY817" s="105"/>
      <c r="CZ817" s="105"/>
      <c r="DA817" s="105"/>
      <c r="DB817" s="105"/>
      <c r="DC817" s="105"/>
      <c r="DD817" s="105"/>
      <c r="DE817" s="105"/>
      <c r="DF817" s="105"/>
      <c r="DG817" s="105"/>
      <c r="DH817" s="105"/>
      <c r="DI817" s="105"/>
      <c r="DJ817" s="105"/>
      <c r="DK817" s="105"/>
      <c r="DL817" s="105"/>
      <c r="DM817" s="105"/>
      <c r="DN817" s="105"/>
      <c r="DO817" s="105"/>
      <c r="DP817" s="105"/>
    </row>
    <row r="818" spans="1:120" x14ac:dyDescent="0.2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5"/>
      <c r="CK818" s="105"/>
      <c r="CL818" s="105"/>
      <c r="CM818" s="105"/>
      <c r="CN818" s="105"/>
      <c r="CO818" s="105"/>
      <c r="CP818" s="105"/>
      <c r="CQ818" s="105"/>
      <c r="CR818" s="105"/>
      <c r="CS818" s="105"/>
      <c r="CT818" s="105"/>
      <c r="CU818" s="105"/>
      <c r="CV818" s="105"/>
      <c r="CW818" s="105"/>
      <c r="CX818" s="105"/>
      <c r="CY818" s="105"/>
      <c r="CZ818" s="105"/>
      <c r="DA818" s="105"/>
      <c r="DB818" s="105"/>
      <c r="DC818" s="105"/>
      <c r="DD818" s="105"/>
      <c r="DE818" s="105"/>
      <c r="DF818" s="105"/>
      <c r="DG818" s="105"/>
      <c r="DH818" s="105"/>
      <c r="DI818" s="105"/>
      <c r="DJ818" s="105"/>
      <c r="DK818" s="105"/>
      <c r="DL818" s="105"/>
      <c r="DM818" s="105"/>
      <c r="DN818" s="105"/>
      <c r="DO818" s="105"/>
      <c r="DP818" s="105"/>
    </row>
    <row r="819" spans="1:120" x14ac:dyDescent="0.2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5"/>
      <c r="CK819" s="105"/>
      <c r="CL819" s="105"/>
      <c r="CM819" s="105"/>
      <c r="CN819" s="105"/>
      <c r="CO819" s="105"/>
      <c r="CP819" s="105"/>
      <c r="CQ819" s="105"/>
      <c r="CR819" s="105"/>
      <c r="CS819" s="105"/>
      <c r="CT819" s="105"/>
      <c r="CU819" s="105"/>
      <c r="CV819" s="105"/>
      <c r="CW819" s="105"/>
      <c r="CX819" s="105"/>
      <c r="CY819" s="105"/>
      <c r="CZ819" s="105"/>
      <c r="DA819" s="105"/>
      <c r="DB819" s="105"/>
      <c r="DC819" s="105"/>
      <c r="DD819" s="105"/>
      <c r="DE819" s="105"/>
      <c r="DF819" s="105"/>
      <c r="DG819" s="105"/>
      <c r="DH819" s="105"/>
      <c r="DI819" s="105"/>
      <c r="DJ819" s="105"/>
      <c r="DK819" s="105"/>
      <c r="DL819" s="105"/>
      <c r="DM819" s="105"/>
      <c r="DN819" s="105"/>
      <c r="DO819" s="105"/>
      <c r="DP819" s="105"/>
    </row>
    <row r="820" spans="1:120" x14ac:dyDescent="0.2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5"/>
      <c r="CK820" s="105"/>
      <c r="CL820" s="105"/>
      <c r="CM820" s="105"/>
      <c r="CN820" s="105"/>
      <c r="CO820" s="105"/>
      <c r="CP820" s="105"/>
      <c r="CQ820" s="105"/>
      <c r="CR820" s="105"/>
      <c r="CS820" s="105"/>
      <c r="CT820" s="105"/>
      <c r="CU820" s="105"/>
      <c r="CV820" s="105"/>
      <c r="CW820" s="105"/>
      <c r="CX820" s="105"/>
      <c r="CY820" s="105"/>
      <c r="CZ820" s="105"/>
      <c r="DA820" s="105"/>
      <c r="DB820" s="105"/>
      <c r="DC820" s="105"/>
      <c r="DD820" s="105"/>
      <c r="DE820" s="105"/>
      <c r="DF820" s="105"/>
      <c r="DG820" s="105"/>
      <c r="DH820" s="105"/>
      <c r="DI820" s="105"/>
      <c r="DJ820" s="105"/>
      <c r="DK820" s="105"/>
      <c r="DL820" s="105"/>
      <c r="DM820" s="105"/>
      <c r="DN820" s="105"/>
      <c r="DO820" s="105"/>
      <c r="DP820" s="105"/>
    </row>
    <row r="821" spans="1:120" x14ac:dyDescent="0.2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  <c r="CZ821" s="105"/>
      <c r="DA821" s="105"/>
      <c r="DB821" s="105"/>
      <c r="DC821" s="105"/>
      <c r="DD821" s="105"/>
      <c r="DE821" s="105"/>
      <c r="DF821" s="105"/>
      <c r="DG821" s="105"/>
      <c r="DH821" s="105"/>
      <c r="DI821" s="105"/>
      <c r="DJ821" s="105"/>
      <c r="DK821" s="105"/>
      <c r="DL821" s="105"/>
      <c r="DM821" s="105"/>
      <c r="DN821" s="105"/>
      <c r="DO821" s="105"/>
      <c r="DP821" s="105"/>
    </row>
    <row r="822" spans="1:120" x14ac:dyDescent="0.2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5"/>
      <c r="CK822" s="105"/>
      <c r="CL822" s="105"/>
      <c r="CM822" s="105"/>
      <c r="CN822" s="105"/>
      <c r="CO822" s="105"/>
      <c r="CP822" s="105"/>
      <c r="CQ822" s="105"/>
      <c r="CR822" s="105"/>
      <c r="CS822" s="105"/>
      <c r="CT822" s="105"/>
      <c r="CU822" s="105"/>
      <c r="CV822" s="105"/>
      <c r="CW822" s="105"/>
      <c r="CX822" s="105"/>
      <c r="CY822" s="105"/>
      <c r="CZ822" s="105"/>
      <c r="DA822" s="105"/>
      <c r="DB822" s="105"/>
      <c r="DC822" s="105"/>
      <c r="DD822" s="105"/>
      <c r="DE822" s="105"/>
      <c r="DF822" s="105"/>
      <c r="DG822" s="105"/>
      <c r="DH822" s="105"/>
      <c r="DI822" s="105"/>
      <c r="DJ822" s="105"/>
      <c r="DK822" s="105"/>
      <c r="DL822" s="105"/>
      <c r="DM822" s="105"/>
      <c r="DN822" s="105"/>
      <c r="DO822" s="105"/>
      <c r="DP822" s="105"/>
    </row>
    <row r="823" spans="1:120" x14ac:dyDescent="0.2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5"/>
      <c r="CK823" s="105"/>
      <c r="CL823" s="105"/>
      <c r="CM823" s="105"/>
      <c r="CN823" s="105"/>
      <c r="CO823" s="105"/>
      <c r="CP823" s="105"/>
      <c r="CQ823" s="105"/>
      <c r="CR823" s="105"/>
      <c r="CS823" s="105"/>
      <c r="CT823" s="105"/>
      <c r="CU823" s="105"/>
      <c r="CV823" s="105"/>
      <c r="CW823" s="105"/>
      <c r="CX823" s="105"/>
      <c r="CY823" s="105"/>
      <c r="CZ823" s="105"/>
      <c r="DA823" s="105"/>
      <c r="DB823" s="105"/>
      <c r="DC823" s="105"/>
      <c r="DD823" s="105"/>
      <c r="DE823" s="105"/>
      <c r="DF823" s="105"/>
      <c r="DG823" s="105"/>
      <c r="DH823" s="105"/>
      <c r="DI823" s="105"/>
      <c r="DJ823" s="105"/>
      <c r="DK823" s="105"/>
      <c r="DL823" s="105"/>
      <c r="DM823" s="105"/>
      <c r="DN823" s="105"/>
      <c r="DO823" s="105"/>
      <c r="DP823" s="105"/>
    </row>
    <row r="824" spans="1:120" x14ac:dyDescent="0.2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5"/>
      <c r="CK824" s="105"/>
      <c r="CL824" s="105"/>
      <c r="CM824" s="105"/>
      <c r="CN824" s="105"/>
      <c r="CO824" s="105"/>
      <c r="CP824" s="105"/>
      <c r="CQ824" s="105"/>
      <c r="CR824" s="105"/>
      <c r="CS824" s="105"/>
      <c r="CT824" s="105"/>
      <c r="CU824" s="105"/>
      <c r="CV824" s="105"/>
      <c r="CW824" s="105"/>
      <c r="CX824" s="105"/>
      <c r="CY824" s="105"/>
      <c r="CZ824" s="105"/>
      <c r="DA824" s="105"/>
      <c r="DB824" s="105"/>
      <c r="DC824" s="105"/>
      <c r="DD824" s="105"/>
      <c r="DE824" s="105"/>
      <c r="DF824" s="105"/>
      <c r="DG824" s="105"/>
      <c r="DH824" s="105"/>
      <c r="DI824" s="105"/>
      <c r="DJ824" s="105"/>
      <c r="DK824" s="105"/>
      <c r="DL824" s="105"/>
      <c r="DM824" s="105"/>
      <c r="DN824" s="105"/>
      <c r="DO824" s="105"/>
      <c r="DP824" s="105"/>
    </row>
    <row r="825" spans="1:120" x14ac:dyDescent="0.2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  <c r="CZ825" s="105"/>
      <c r="DA825" s="105"/>
      <c r="DB825" s="105"/>
      <c r="DC825" s="105"/>
      <c r="DD825" s="105"/>
      <c r="DE825" s="105"/>
      <c r="DF825" s="105"/>
      <c r="DG825" s="105"/>
      <c r="DH825" s="105"/>
      <c r="DI825" s="105"/>
      <c r="DJ825" s="105"/>
      <c r="DK825" s="105"/>
      <c r="DL825" s="105"/>
      <c r="DM825" s="105"/>
      <c r="DN825" s="105"/>
      <c r="DO825" s="105"/>
      <c r="DP825" s="105"/>
    </row>
    <row r="826" spans="1:120" x14ac:dyDescent="0.2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5"/>
      <c r="CK826" s="105"/>
      <c r="CL826" s="105"/>
      <c r="CM826" s="105"/>
      <c r="CN826" s="105"/>
      <c r="CO826" s="105"/>
      <c r="CP826" s="105"/>
      <c r="CQ826" s="105"/>
      <c r="CR826" s="105"/>
      <c r="CS826" s="105"/>
      <c r="CT826" s="105"/>
      <c r="CU826" s="105"/>
      <c r="CV826" s="105"/>
      <c r="CW826" s="105"/>
      <c r="CX826" s="105"/>
      <c r="CY826" s="105"/>
      <c r="CZ826" s="105"/>
      <c r="DA826" s="105"/>
      <c r="DB826" s="105"/>
      <c r="DC826" s="105"/>
      <c r="DD826" s="105"/>
      <c r="DE826" s="105"/>
      <c r="DF826" s="105"/>
      <c r="DG826" s="105"/>
      <c r="DH826" s="105"/>
      <c r="DI826" s="105"/>
      <c r="DJ826" s="105"/>
      <c r="DK826" s="105"/>
      <c r="DL826" s="105"/>
      <c r="DM826" s="105"/>
      <c r="DN826" s="105"/>
      <c r="DO826" s="105"/>
      <c r="DP826" s="105"/>
    </row>
    <row r="827" spans="1:120" x14ac:dyDescent="0.2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5"/>
      <c r="CK827" s="105"/>
      <c r="CL827" s="105"/>
      <c r="CM827" s="105"/>
      <c r="CN827" s="105"/>
      <c r="CO827" s="105"/>
      <c r="CP827" s="105"/>
      <c r="CQ827" s="105"/>
      <c r="CR827" s="105"/>
      <c r="CS827" s="105"/>
      <c r="CT827" s="105"/>
      <c r="CU827" s="105"/>
      <c r="CV827" s="105"/>
      <c r="CW827" s="105"/>
      <c r="CX827" s="105"/>
      <c r="CY827" s="105"/>
      <c r="CZ827" s="105"/>
      <c r="DA827" s="105"/>
      <c r="DB827" s="105"/>
      <c r="DC827" s="105"/>
      <c r="DD827" s="105"/>
      <c r="DE827" s="105"/>
      <c r="DF827" s="105"/>
      <c r="DG827" s="105"/>
      <c r="DH827" s="105"/>
      <c r="DI827" s="105"/>
      <c r="DJ827" s="105"/>
      <c r="DK827" s="105"/>
      <c r="DL827" s="105"/>
      <c r="DM827" s="105"/>
      <c r="DN827" s="105"/>
      <c r="DO827" s="105"/>
      <c r="DP827" s="105"/>
    </row>
    <row r="828" spans="1:120" x14ac:dyDescent="0.2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5"/>
      <c r="CK828" s="105"/>
      <c r="CL828" s="105"/>
      <c r="CM828" s="105"/>
      <c r="CN828" s="105"/>
      <c r="CO828" s="105"/>
      <c r="CP828" s="105"/>
      <c r="CQ828" s="105"/>
      <c r="CR828" s="105"/>
      <c r="CS828" s="105"/>
      <c r="CT828" s="105"/>
      <c r="CU828" s="105"/>
      <c r="CV828" s="105"/>
      <c r="CW828" s="105"/>
      <c r="CX828" s="105"/>
      <c r="CY828" s="105"/>
      <c r="CZ828" s="105"/>
      <c r="DA828" s="105"/>
      <c r="DB828" s="105"/>
      <c r="DC828" s="105"/>
      <c r="DD828" s="105"/>
      <c r="DE828" s="105"/>
      <c r="DF828" s="105"/>
      <c r="DG828" s="105"/>
      <c r="DH828" s="105"/>
      <c r="DI828" s="105"/>
      <c r="DJ828" s="105"/>
      <c r="DK828" s="105"/>
      <c r="DL828" s="105"/>
      <c r="DM828" s="105"/>
      <c r="DN828" s="105"/>
      <c r="DO828" s="105"/>
      <c r="DP828" s="105"/>
    </row>
    <row r="829" spans="1:120" x14ac:dyDescent="0.2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5"/>
      <c r="CK829" s="105"/>
      <c r="CL829" s="105"/>
      <c r="CM829" s="105"/>
      <c r="CN829" s="105"/>
      <c r="CO829" s="105"/>
      <c r="CP829" s="105"/>
      <c r="CQ829" s="105"/>
      <c r="CR829" s="105"/>
      <c r="CS829" s="105"/>
      <c r="CT829" s="105"/>
      <c r="CU829" s="105"/>
      <c r="CV829" s="105"/>
      <c r="CW829" s="105"/>
      <c r="CX829" s="105"/>
      <c r="CY829" s="105"/>
      <c r="CZ829" s="105"/>
      <c r="DA829" s="105"/>
      <c r="DB829" s="105"/>
      <c r="DC829" s="105"/>
      <c r="DD829" s="105"/>
      <c r="DE829" s="105"/>
      <c r="DF829" s="105"/>
      <c r="DG829" s="105"/>
      <c r="DH829" s="105"/>
      <c r="DI829" s="105"/>
      <c r="DJ829" s="105"/>
      <c r="DK829" s="105"/>
      <c r="DL829" s="105"/>
      <c r="DM829" s="105"/>
      <c r="DN829" s="105"/>
      <c r="DO829" s="105"/>
      <c r="DP829" s="105"/>
    </row>
    <row r="830" spans="1:120" x14ac:dyDescent="0.2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5"/>
      <c r="CK830" s="105"/>
      <c r="CL830" s="105"/>
      <c r="CM830" s="105"/>
      <c r="CN830" s="105"/>
      <c r="CO830" s="105"/>
      <c r="CP830" s="105"/>
      <c r="CQ830" s="105"/>
      <c r="CR830" s="105"/>
      <c r="CS830" s="105"/>
      <c r="CT830" s="105"/>
      <c r="CU830" s="105"/>
      <c r="CV830" s="105"/>
      <c r="CW830" s="105"/>
      <c r="CX830" s="105"/>
      <c r="CY830" s="105"/>
      <c r="CZ830" s="105"/>
      <c r="DA830" s="105"/>
      <c r="DB830" s="105"/>
      <c r="DC830" s="105"/>
      <c r="DD830" s="105"/>
      <c r="DE830" s="105"/>
      <c r="DF830" s="105"/>
      <c r="DG830" s="105"/>
      <c r="DH830" s="105"/>
      <c r="DI830" s="105"/>
      <c r="DJ830" s="105"/>
      <c r="DK830" s="105"/>
      <c r="DL830" s="105"/>
      <c r="DM830" s="105"/>
      <c r="DN830" s="105"/>
      <c r="DO830" s="105"/>
      <c r="DP830" s="105"/>
    </row>
    <row r="831" spans="1:120" x14ac:dyDescent="0.2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  <c r="DJ831" s="105"/>
      <c r="DK831" s="105"/>
      <c r="DL831" s="105"/>
      <c r="DM831" s="105"/>
      <c r="DN831" s="105"/>
      <c r="DO831" s="105"/>
      <c r="DP831" s="105"/>
    </row>
    <row r="832" spans="1:120" x14ac:dyDescent="0.2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  <c r="CZ832" s="105"/>
      <c r="DA832" s="105"/>
      <c r="DB832" s="105"/>
      <c r="DC832" s="105"/>
      <c r="DD832" s="105"/>
      <c r="DE832" s="105"/>
      <c r="DF832" s="105"/>
      <c r="DG832" s="105"/>
      <c r="DH832" s="105"/>
      <c r="DI832" s="105"/>
      <c r="DJ832" s="105"/>
      <c r="DK832" s="105"/>
      <c r="DL832" s="105"/>
      <c r="DM832" s="105"/>
      <c r="DN832" s="105"/>
      <c r="DO832" s="105"/>
      <c r="DP832" s="105"/>
    </row>
    <row r="833" spans="1:120" x14ac:dyDescent="0.2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5"/>
      <c r="CK833" s="105"/>
      <c r="CL833" s="105"/>
      <c r="CM833" s="105"/>
      <c r="CN833" s="105"/>
      <c r="CO833" s="105"/>
      <c r="CP833" s="105"/>
      <c r="CQ833" s="105"/>
      <c r="CR833" s="105"/>
      <c r="CS833" s="105"/>
      <c r="CT833" s="105"/>
      <c r="CU833" s="105"/>
      <c r="CV833" s="105"/>
      <c r="CW833" s="105"/>
      <c r="CX833" s="105"/>
      <c r="CY833" s="105"/>
      <c r="CZ833" s="105"/>
      <c r="DA833" s="105"/>
      <c r="DB833" s="105"/>
      <c r="DC833" s="105"/>
      <c r="DD833" s="105"/>
      <c r="DE833" s="105"/>
      <c r="DF833" s="105"/>
      <c r="DG833" s="105"/>
      <c r="DH833" s="105"/>
      <c r="DI833" s="105"/>
      <c r="DJ833" s="105"/>
      <c r="DK833" s="105"/>
      <c r="DL833" s="105"/>
      <c r="DM833" s="105"/>
      <c r="DN833" s="105"/>
      <c r="DO833" s="105"/>
      <c r="DP833" s="105"/>
    </row>
    <row r="834" spans="1:120" x14ac:dyDescent="0.2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5"/>
      <c r="CK834" s="105"/>
      <c r="CL834" s="105"/>
      <c r="CM834" s="105"/>
      <c r="CN834" s="105"/>
      <c r="CO834" s="105"/>
      <c r="CP834" s="105"/>
      <c r="CQ834" s="105"/>
      <c r="CR834" s="105"/>
      <c r="CS834" s="105"/>
      <c r="CT834" s="105"/>
      <c r="CU834" s="105"/>
      <c r="CV834" s="105"/>
      <c r="CW834" s="105"/>
      <c r="CX834" s="105"/>
      <c r="CY834" s="105"/>
      <c r="CZ834" s="105"/>
      <c r="DA834" s="105"/>
      <c r="DB834" s="105"/>
      <c r="DC834" s="105"/>
      <c r="DD834" s="105"/>
      <c r="DE834" s="105"/>
      <c r="DF834" s="105"/>
      <c r="DG834" s="105"/>
      <c r="DH834" s="105"/>
      <c r="DI834" s="105"/>
      <c r="DJ834" s="105"/>
      <c r="DK834" s="105"/>
      <c r="DL834" s="105"/>
      <c r="DM834" s="105"/>
      <c r="DN834" s="105"/>
      <c r="DO834" s="105"/>
      <c r="DP834" s="105"/>
    </row>
    <row r="835" spans="1:120" x14ac:dyDescent="0.2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5"/>
      <c r="CK835" s="105"/>
      <c r="CL835" s="105"/>
      <c r="CM835" s="105"/>
      <c r="CN835" s="105"/>
      <c r="CO835" s="105"/>
      <c r="CP835" s="105"/>
      <c r="CQ835" s="105"/>
      <c r="CR835" s="105"/>
      <c r="CS835" s="105"/>
      <c r="CT835" s="105"/>
      <c r="CU835" s="105"/>
      <c r="CV835" s="105"/>
      <c r="CW835" s="105"/>
      <c r="CX835" s="105"/>
      <c r="CY835" s="105"/>
      <c r="CZ835" s="105"/>
      <c r="DA835" s="105"/>
      <c r="DB835" s="105"/>
      <c r="DC835" s="105"/>
      <c r="DD835" s="105"/>
      <c r="DE835" s="105"/>
      <c r="DF835" s="105"/>
      <c r="DG835" s="105"/>
      <c r="DH835" s="105"/>
      <c r="DI835" s="105"/>
      <c r="DJ835" s="105"/>
      <c r="DK835" s="105"/>
      <c r="DL835" s="105"/>
      <c r="DM835" s="105"/>
      <c r="DN835" s="105"/>
      <c r="DO835" s="105"/>
      <c r="DP835" s="105"/>
    </row>
    <row r="836" spans="1:120" x14ac:dyDescent="0.2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  <c r="CZ836" s="105"/>
      <c r="DA836" s="105"/>
      <c r="DB836" s="105"/>
      <c r="DC836" s="105"/>
      <c r="DD836" s="105"/>
      <c r="DE836" s="105"/>
      <c r="DF836" s="105"/>
      <c r="DG836" s="105"/>
      <c r="DH836" s="105"/>
      <c r="DI836" s="105"/>
      <c r="DJ836" s="105"/>
      <c r="DK836" s="105"/>
      <c r="DL836" s="105"/>
      <c r="DM836" s="105"/>
      <c r="DN836" s="105"/>
      <c r="DO836" s="105"/>
      <c r="DP836" s="105"/>
    </row>
    <row r="837" spans="1:120" x14ac:dyDescent="0.2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5"/>
      <c r="CK837" s="105"/>
      <c r="CL837" s="105"/>
      <c r="CM837" s="105"/>
      <c r="CN837" s="105"/>
      <c r="CO837" s="105"/>
      <c r="CP837" s="105"/>
      <c r="CQ837" s="105"/>
      <c r="CR837" s="105"/>
      <c r="CS837" s="105"/>
      <c r="CT837" s="105"/>
      <c r="CU837" s="105"/>
      <c r="CV837" s="105"/>
      <c r="CW837" s="105"/>
      <c r="CX837" s="105"/>
      <c r="CY837" s="105"/>
      <c r="CZ837" s="105"/>
      <c r="DA837" s="105"/>
      <c r="DB837" s="105"/>
      <c r="DC837" s="105"/>
      <c r="DD837" s="105"/>
      <c r="DE837" s="105"/>
      <c r="DF837" s="105"/>
      <c r="DG837" s="105"/>
      <c r="DH837" s="105"/>
      <c r="DI837" s="105"/>
      <c r="DJ837" s="105"/>
      <c r="DK837" s="105"/>
      <c r="DL837" s="105"/>
      <c r="DM837" s="105"/>
      <c r="DN837" s="105"/>
      <c r="DO837" s="105"/>
      <c r="DP837" s="105"/>
    </row>
    <row r="838" spans="1:120" x14ac:dyDescent="0.2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5"/>
      <c r="CK838" s="105"/>
      <c r="CL838" s="105"/>
      <c r="CM838" s="105"/>
      <c r="CN838" s="105"/>
      <c r="CO838" s="105"/>
      <c r="CP838" s="105"/>
      <c r="CQ838" s="105"/>
      <c r="CR838" s="105"/>
      <c r="CS838" s="105"/>
      <c r="CT838" s="105"/>
      <c r="CU838" s="105"/>
      <c r="CV838" s="105"/>
      <c r="CW838" s="105"/>
      <c r="CX838" s="105"/>
      <c r="CY838" s="105"/>
      <c r="CZ838" s="105"/>
      <c r="DA838" s="105"/>
      <c r="DB838" s="105"/>
      <c r="DC838" s="105"/>
      <c r="DD838" s="105"/>
      <c r="DE838" s="105"/>
      <c r="DF838" s="105"/>
      <c r="DG838" s="105"/>
      <c r="DH838" s="105"/>
      <c r="DI838" s="105"/>
      <c r="DJ838" s="105"/>
      <c r="DK838" s="105"/>
      <c r="DL838" s="105"/>
      <c r="DM838" s="105"/>
      <c r="DN838" s="105"/>
      <c r="DO838" s="105"/>
      <c r="DP838" s="105"/>
    </row>
    <row r="839" spans="1:120" x14ac:dyDescent="0.2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5"/>
      <c r="CK839" s="105"/>
      <c r="CL839" s="105"/>
      <c r="CM839" s="105"/>
      <c r="CN839" s="105"/>
      <c r="CO839" s="105"/>
      <c r="CP839" s="105"/>
      <c r="CQ839" s="105"/>
      <c r="CR839" s="105"/>
      <c r="CS839" s="105"/>
      <c r="CT839" s="105"/>
      <c r="CU839" s="105"/>
      <c r="CV839" s="105"/>
      <c r="CW839" s="105"/>
      <c r="CX839" s="105"/>
      <c r="CY839" s="105"/>
      <c r="CZ839" s="105"/>
      <c r="DA839" s="105"/>
      <c r="DB839" s="105"/>
      <c r="DC839" s="105"/>
      <c r="DD839" s="105"/>
      <c r="DE839" s="105"/>
      <c r="DF839" s="105"/>
      <c r="DG839" s="105"/>
      <c r="DH839" s="105"/>
      <c r="DI839" s="105"/>
      <c r="DJ839" s="105"/>
      <c r="DK839" s="105"/>
      <c r="DL839" s="105"/>
      <c r="DM839" s="105"/>
      <c r="DN839" s="105"/>
      <c r="DO839" s="105"/>
      <c r="DP839" s="105"/>
    </row>
    <row r="840" spans="1:120" x14ac:dyDescent="0.2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5"/>
      <c r="CK840" s="105"/>
      <c r="CL840" s="105"/>
      <c r="CM840" s="105"/>
      <c r="CN840" s="105"/>
      <c r="CO840" s="105"/>
      <c r="CP840" s="105"/>
      <c r="CQ840" s="105"/>
      <c r="CR840" s="105"/>
      <c r="CS840" s="105"/>
      <c r="CT840" s="105"/>
      <c r="CU840" s="105"/>
      <c r="CV840" s="105"/>
      <c r="CW840" s="105"/>
      <c r="CX840" s="105"/>
      <c r="CY840" s="105"/>
      <c r="CZ840" s="105"/>
      <c r="DA840" s="105"/>
      <c r="DB840" s="105"/>
      <c r="DC840" s="105"/>
      <c r="DD840" s="105"/>
      <c r="DE840" s="105"/>
      <c r="DF840" s="105"/>
      <c r="DG840" s="105"/>
      <c r="DH840" s="105"/>
      <c r="DI840" s="105"/>
      <c r="DJ840" s="105"/>
      <c r="DK840" s="105"/>
      <c r="DL840" s="105"/>
      <c r="DM840" s="105"/>
      <c r="DN840" s="105"/>
      <c r="DO840" s="105"/>
      <c r="DP840" s="105"/>
    </row>
    <row r="841" spans="1:120" x14ac:dyDescent="0.2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5"/>
      <c r="CK841" s="105"/>
      <c r="CL841" s="105"/>
      <c r="CM841" s="105"/>
      <c r="CN841" s="105"/>
      <c r="CO841" s="105"/>
      <c r="CP841" s="105"/>
      <c r="CQ841" s="105"/>
      <c r="CR841" s="105"/>
      <c r="CS841" s="105"/>
      <c r="CT841" s="105"/>
      <c r="CU841" s="105"/>
      <c r="CV841" s="105"/>
      <c r="CW841" s="105"/>
      <c r="CX841" s="105"/>
      <c r="CY841" s="105"/>
      <c r="CZ841" s="105"/>
      <c r="DA841" s="105"/>
      <c r="DB841" s="105"/>
      <c r="DC841" s="105"/>
      <c r="DD841" s="105"/>
      <c r="DE841" s="105"/>
      <c r="DF841" s="105"/>
      <c r="DG841" s="105"/>
      <c r="DH841" s="105"/>
      <c r="DI841" s="105"/>
      <c r="DJ841" s="105"/>
      <c r="DK841" s="105"/>
      <c r="DL841" s="105"/>
      <c r="DM841" s="105"/>
      <c r="DN841" s="105"/>
      <c r="DO841" s="105"/>
      <c r="DP841" s="105"/>
    </row>
    <row r="842" spans="1:120" x14ac:dyDescent="0.2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5"/>
      <c r="CK842" s="105"/>
      <c r="CL842" s="105"/>
      <c r="CM842" s="105"/>
      <c r="CN842" s="105"/>
      <c r="CO842" s="105"/>
      <c r="CP842" s="105"/>
      <c r="CQ842" s="105"/>
      <c r="CR842" s="105"/>
      <c r="CS842" s="105"/>
      <c r="CT842" s="105"/>
      <c r="CU842" s="105"/>
      <c r="CV842" s="105"/>
      <c r="CW842" s="105"/>
      <c r="CX842" s="105"/>
      <c r="CY842" s="105"/>
      <c r="CZ842" s="105"/>
      <c r="DA842" s="105"/>
      <c r="DB842" s="105"/>
      <c r="DC842" s="105"/>
      <c r="DD842" s="105"/>
      <c r="DE842" s="105"/>
      <c r="DF842" s="105"/>
      <c r="DG842" s="105"/>
      <c r="DH842" s="105"/>
      <c r="DI842" s="105"/>
      <c r="DJ842" s="105"/>
      <c r="DK842" s="105"/>
      <c r="DL842" s="105"/>
      <c r="DM842" s="105"/>
      <c r="DN842" s="105"/>
      <c r="DO842" s="105"/>
      <c r="DP842" s="105"/>
    </row>
    <row r="843" spans="1:120" x14ac:dyDescent="0.2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5"/>
      <c r="CK843" s="105"/>
      <c r="CL843" s="105"/>
      <c r="CM843" s="105"/>
      <c r="CN843" s="105"/>
      <c r="CO843" s="105"/>
      <c r="CP843" s="105"/>
      <c r="CQ843" s="105"/>
      <c r="CR843" s="105"/>
      <c r="CS843" s="105"/>
      <c r="CT843" s="105"/>
      <c r="CU843" s="105"/>
      <c r="CV843" s="105"/>
      <c r="CW843" s="105"/>
      <c r="CX843" s="105"/>
      <c r="CY843" s="105"/>
      <c r="CZ843" s="105"/>
      <c r="DA843" s="105"/>
      <c r="DB843" s="105"/>
      <c r="DC843" s="105"/>
      <c r="DD843" s="105"/>
      <c r="DE843" s="105"/>
      <c r="DF843" s="105"/>
      <c r="DG843" s="105"/>
      <c r="DH843" s="105"/>
      <c r="DI843" s="105"/>
      <c r="DJ843" s="105"/>
      <c r="DK843" s="105"/>
      <c r="DL843" s="105"/>
      <c r="DM843" s="105"/>
      <c r="DN843" s="105"/>
      <c r="DO843" s="105"/>
      <c r="DP843" s="105"/>
    </row>
    <row r="844" spans="1:120" x14ac:dyDescent="0.2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5"/>
      <c r="CK844" s="105"/>
      <c r="CL844" s="105"/>
      <c r="CM844" s="105"/>
      <c r="CN844" s="105"/>
      <c r="CO844" s="105"/>
      <c r="CP844" s="105"/>
      <c r="CQ844" s="105"/>
      <c r="CR844" s="105"/>
      <c r="CS844" s="105"/>
      <c r="CT844" s="105"/>
      <c r="CU844" s="105"/>
      <c r="CV844" s="105"/>
      <c r="CW844" s="105"/>
      <c r="CX844" s="105"/>
      <c r="CY844" s="105"/>
      <c r="CZ844" s="105"/>
      <c r="DA844" s="105"/>
      <c r="DB844" s="105"/>
      <c r="DC844" s="105"/>
      <c r="DD844" s="105"/>
      <c r="DE844" s="105"/>
      <c r="DF844" s="105"/>
      <c r="DG844" s="105"/>
      <c r="DH844" s="105"/>
      <c r="DI844" s="105"/>
      <c r="DJ844" s="105"/>
      <c r="DK844" s="105"/>
      <c r="DL844" s="105"/>
      <c r="DM844" s="105"/>
      <c r="DN844" s="105"/>
      <c r="DO844" s="105"/>
      <c r="DP844" s="105"/>
    </row>
    <row r="845" spans="1:120" x14ac:dyDescent="0.2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5"/>
      <c r="CK845" s="105"/>
      <c r="CL845" s="105"/>
      <c r="CM845" s="105"/>
      <c r="CN845" s="105"/>
      <c r="CO845" s="105"/>
      <c r="CP845" s="105"/>
      <c r="CQ845" s="105"/>
      <c r="CR845" s="105"/>
      <c r="CS845" s="105"/>
      <c r="CT845" s="105"/>
      <c r="CU845" s="105"/>
      <c r="CV845" s="105"/>
      <c r="CW845" s="105"/>
      <c r="CX845" s="105"/>
      <c r="CY845" s="105"/>
      <c r="CZ845" s="105"/>
      <c r="DA845" s="105"/>
      <c r="DB845" s="105"/>
      <c r="DC845" s="105"/>
      <c r="DD845" s="105"/>
      <c r="DE845" s="105"/>
      <c r="DF845" s="105"/>
      <c r="DG845" s="105"/>
      <c r="DH845" s="105"/>
      <c r="DI845" s="105"/>
      <c r="DJ845" s="105"/>
      <c r="DK845" s="105"/>
      <c r="DL845" s="105"/>
      <c r="DM845" s="105"/>
      <c r="DN845" s="105"/>
      <c r="DO845" s="105"/>
      <c r="DP845" s="105"/>
    </row>
    <row r="846" spans="1:120" x14ac:dyDescent="0.2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5"/>
      <c r="CK846" s="105"/>
      <c r="CL846" s="105"/>
      <c r="CM846" s="105"/>
      <c r="CN846" s="105"/>
      <c r="CO846" s="105"/>
      <c r="CP846" s="105"/>
      <c r="CQ846" s="105"/>
      <c r="CR846" s="105"/>
      <c r="CS846" s="105"/>
      <c r="CT846" s="105"/>
      <c r="CU846" s="105"/>
      <c r="CV846" s="105"/>
      <c r="CW846" s="105"/>
      <c r="CX846" s="105"/>
      <c r="CY846" s="105"/>
      <c r="CZ846" s="105"/>
      <c r="DA846" s="105"/>
      <c r="DB846" s="105"/>
      <c r="DC846" s="105"/>
      <c r="DD846" s="105"/>
      <c r="DE846" s="105"/>
      <c r="DF846" s="105"/>
      <c r="DG846" s="105"/>
      <c r="DH846" s="105"/>
      <c r="DI846" s="105"/>
      <c r="DJ846" s="105"/>
      <c r="DK846" s="105"/>
      <c r="DL846" s="105"/>
      <c r="DM846" s="105"/>
      <c r="DN846" s="105"/>
      <c r="DO846" s="105"/>
      <c r="DP846" s="105"/>
    </row>
    <row r="847" spans="1:120" x14ac:dyDescent="0.2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  <c r="CZ847" s="105"/>
      <c r="DA847" s="105"/>
      <c r="DB847" s="105"/>
      <c r="DC847" s="105"/>
      <c r="DD847" s="105"/>
      <c r="DE847" s="105"/>
      <c r="DF847" s="105"/>
      <c r="DG847" s="105"/>
      <c r="DH847" s="105"/>
      <c r="DI847" s="105"/>
      <c r="DJ847" s="105"/>
      <c r="DK847" s="105"/>
      <c r="DL847" s="105"/>
      <c r="DM847" s="105"/>
      <c r="DN847" s="105"/>
      <c r="DO847" s="105"/>
      <c r="DP847" s="105"/>
    </row>
    <row r="848" spans="1:120" x14ac:dyDescent="0.2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5"/>
      <c r="CK848" s="105"/>
      <c r="CL848" s="105"/>
      <c r="CM848" s="105"/>
      <c r="CN848" s="105"/>
      <c r="CO848" s="105"/>
      <c r="CP848" s="105"/>
      <c r="CQ848" s="105"/>
      <c r="CR848" s="105"/>
      <c r="CS848" s="105"/>
      <c r="CT848" s="105"/>
      <c r="CU848" s="105"/>
      <c r="CV848" s="105"/>
      <c r="CW848" s="105"/>
      <c r="CX848" s="105"/>
      <c r="CY848" s="105"/>
      <c r="CZ848" s="105"/>
      <c r="DA848" s="105"/>
      <c r="DB848" s="105"/>
      <c r="DC848" s="105"/>
      <c r="DD848" s="105"/>
      <c r="DE848" s="105"/>
      <c r="DF848" s="105"/>
      <c r="DG848" s="105"/>
      <c r="DH848" s="105"/>
      <c r="DI848" s="105"/>
      <c r="DJ848" s="105"/>
      <c r="DK848" s="105"/>
      <c r="DL848" s="105"/>
      <c r="DM848" s="105"/>
      <c r="DN848" s="105"/>
      <c r="DO848" s="105"/>
      <c r="DP848" s="105"/>
    </row>
  </sheetData>
  <hyperlinks>
    <hyperlink ref="A22" r:id="rId1"/>
    <hyperlink ref="F1" location="'Cymru o Gymunedau Cydlynus'!A1" display="Cymru o Gymunedau Cydlynus"/>
    <hyperlink ref="F2" location="'Contents and Links'!A1" display="Contents and Links"/>
  </hyperlinks>
  <pageMargins left="0.7" right="0.7" top="0.75" bottom="0.75" header="0.3" footer="0.3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J24" sqref="J24"/>
    </sheetView>
  </sheetViews>
  <sheetFormatPr defaultColWidth="8.88671875" defaultRowHeight="15" x14ac:dyDescent="0.2"/>
  <cols>
    <col min="1" max="1" width="23.6640625" style="83" customWidth="1"/>
    <col min="2" max="2" width="12.44140625" style="83" customWidth="1"/>
    <col min="3" max="3" width="15.5546875" style="83" customWidth="1"/>
    <col min="4" max="4" width="11" style="83" customWidth="1"/>
    <col min="5" max="5" width="13.33203125" style="83" customWidth="1"/>
    <col min="6" max="6" width="9.88671875" style="83" customWidth="1"/>
    <col min="7" max="8" width="8.88671875" style="83"/>
    <col min="9" max="9" width="27.88671875" style="83" customWidth="1"/>
    <col min="10" max="13" width="8.88671875" style="83"/>
    <col min="14" max="14" width="27.88671875" style="83" customWidth="1"/>
    <col min="15" max="16384" width="8.88671875" style="83"/>
  </cols>
  <sheetData>
    <row r="1" spans="1:14" ht="15.75" x14ac:dyDescent="0.2">
      <c r="A1" s="254" t="s">
        <v>734</v>
      </c>
      <c r="H1" s="19" t="s">
        <v>454</v>
      </c>
      <c r="N1" s="434"/>
    </row>
    <row r="2" spans="1:14" x14ac:dyDescent="0.2">
      <c r="H2" s="255" t="s">
        <v>68</v>
      </c>
      <c r="N2" s="434"/>
    </row>
    <row r="7" spans="1:14" ht="15.75" x14ac:dyDescent="0.2">
      <c r="G7" s="254"/>
    </row>
    <row r="21" spans="1:4" x14ac:dyDescent="0.2">
      <c r="A21" s="231" t="s">
        <v>732</v>
      </c>
      <c r="B21" s="105"/>
      <c r="C21" s="105"/>
    </row>
    <row r="22" spans="1:4" x14ac:dyDescent="0.2">
      <c r="A22" s="105" t="s">
        <v>718</v>
      </c>
      <c r="B22" s="105"/>
      <c r="C22" s="105"/>
      <c r="D22" s="105"/>
    </row>
    <row r="23" spans="1:4" x14ac:dyDescent="0.2">
      <c r="A23" s="105" t="s">
        <v>435</v>
      </c>
      <c r="B23" s="105"/>
      <c r="C23" s="105"/>
      <c r="D23" s="105"/>
    </row>
    <row r="24" spans="1:4" x14ac:dyDescent="0.2">
      <c r="A24" s="105"/>
      <c r="B24" s="105"/>
      <c r="C24" s="105"/>
      <c r="D24" s="105"/>
    </row>
    <row r="25" spans="1:4" ht="15.75" thickBot="1" x14ac:dyDescent="0.25">
      <c r="A25" s="373"/>
      <c r="B25" s="431" t="s">
        <v>735</v>
      </c>
      <c r="C25" s="431" t="s">
        <v>736</v>
      </c>
      <c r="D25" s="431" t="s">
        <v>737</v>
      </c>
    </row>
    <row r="26" spans="1:4" x14ac:dyDescent="0.2">
      <c r="A26" s="284" t="s">
        <v>738</v>
      </c>
      <c r="B26" s="435">
        <v>39.9186745732178</v>
      </c>
      <c r="C26" s="435">
        <v>38.762150710850698</v>
      </c>
      <c r="D26" s="435">
        <v>78.680825284068106</v>
      </c>
    </row>
    <row r="27" spans="1:4" x14ac:dyDescent="0.2">
      <c r="A27" s="5" t="s">
        <v>739</v>
      </c>
      <c r="B27" s="436">
        <v>46.455163086180299</v>
      </c>
      <c r="C27" s="436">
        <v>34.436021207569603</v>
      </c>
      <c r="D27" s="436">
        <v>80.891184293749902</v>
      </c>
    </row>
    <row r="28" spans="1:4" x14ac:dyDescent="0.2">
      <c r="A28" s="5" t="s">
        <v>740</v>
      </c>
      <c r="B28" s="436">
        <v>76.320982942885095</v>
      </c>
      <c r="C28" s="436">
        <v>20.272374880416098</v>
      </c>
      <c r="D28" s="436">
        <v>96.593357823300707</v>
      </c>
    </row>
    <row r="29" spans="1:4" x14ac:dyDescent="0.2">
      <c r="A29" s="55" t="s">
        <v>741</v>
      </c>
      <c r="B29" s="437">
        <v>81.227570733370598</v>
      </c>
      <c r="C29" s="437">
        <v>15.6548024903372</v>
      </c>
      <c r="D29" s="436">
        <v>96.882373223707901</v>
      </c>
    </row>
    <row r="30" spans="1:4" ht="39" thickBot="1" x14ac:dyDescent="0.25">
      <c r="A30" s="440" t="s">
        <v>742</v>
      </c>
      <c r="B30" s="438"/>
      <c r="C30" s="438"/>
      <c r="D30" s="439">
        <v>70.995153055155299</v>
      </c>
    </row>
    <row r="31" spans="1:4" ht="15.75" thickTop="1" x14ac:dyDescent="0.2"/>
  </sheetData>
  <hyperlinks>
    <hyperlink ref="H2" location="'Contents and Links'!A1" display="Contents and Links"/>
    <hyperlink ref="H1" location="'Cymru o Gymunedau Cydlynus'!A1" display="Cymru o Gymunedau Cydlynus"/>
    <hyperlink ref="A21" r:id="rId1"/>
  </hyperlinks>
  <pageMargins left="0.7" right="0.7" top="0.75" bottom="0.75" header="0.3" footer="0.3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J32" sqref="J32"/>
    </sheetView>
  </sheetViews>
  <sheetFormatPr defaultColWidth="8.88671875" defaultRowHeight="15" x14ac:dyDescent="0.2"/>
  <cols>
    <col min="1" max="1" width="13.44140625" style="84" customWidth="1"/>
    <col min="2" max="2" width="10.77734375" style="84" customWidth="1"/>
    <col min="3" max="3" width="9" style="84" customWidth="1"/>
    <col min="4" max="6" width="8.88671875" style="84"/>
    <col min="7" max="7" width="11.88671875" style="84" customWidth="1"/>
    <col min="8" max="10" width="8.88671875" style="84"/>
    <col min="11" max="11" width="28" style="84" customWidth="1"/>
    <col min="12" max="16384" width="8.88671875" style="84"/>
  </cols>
  <sheetData>
    <row r="1" spans="1:11" ht="15.75" x14ac:dyDescent="0.2">
      <c r="A1" s="254" t="s">
        <v>445</v>
      </c>
      <c r="B1" s="83"/>
      <c r="C1" s="83"/>
      <c r="D1" s="83"/>
      <c r="E1" s="83"/>
      <c r="F1" s="83"/>
      <c r="G1" s="83"/>
      <c r="H1" s="83"/>
      <c r="I1" s="83"/>
      <c r="K1" s="19" t="s">
        <v>454</v>
      </c>
    </row>
    <row r="2" spans="1:11" x14ac:dyDescent="0.2">
      <c r="A2" s="83"/>
      <c r="B2" s="83"/>
      <c r="C2" s="83"/>
      <c r="D2" s="83"/>
      <c r="E2" s="83"/>
      <c r="F2" s="83"/>
      <c r="G2" s="83"/>
      <c r="H2" s="83"/>
      <c r="I2" s="83"/>
      <c r="K2" s="255" t="s">
        <v>68</v>
      </c>
    </row>
    <row r="3" spans="1:11" x14ac:dyDescent="0.2">
      <c r="A3" s="83"/>
      <c r="B3" s="83"/>
      <c r="C3" s="83"/>
      <c r="D3" s="83"/>
      <c r="E3" s="83"/>
      <c r="F3" s="83"/>
      <c r="G3" s="83"/>
      <c r="H3" s="83"/>
      <c r="I3" s="83"/>
      <c r="K3" s="256"/>
    </row>
    <row r="4" spans="1:11" x14ac:dyDescent="0.2">
      <c r="A4" s="83"/>
      <c r="B4" s="83"/>
      <c r="C4" s="83"/>
      <c r="D4" s="83"/>
      <c r="E4" s="83"/>
      <c r="F4" s="83"/>
      <c r="G4" s="83"/>
      <c r="H4" s="83"/>
      <c r="I4" s="83"/>
    </row>
    <row r="5" spans="1:11" x14ac:dyDescent="0.2">
      <c r="A5" s="83"/>
      <c r="B5" s="83"/>
      <c r="C5" s="83"/>
      <c r="D5" s="83"/>
      <c r="E5" s="83"/>
      <c r="F5" s="83"/>
      <c r="G5" s="83"/>
      <c r="H5" s="83"/>
      <c r="I5" s="83"/>
    </row>
    <row r="6" spans="1:11" x14ac:dyDescent="0.2">
      <c r="A6" s="83"/>
      <c r="B6" s="83"/>
      <c r="C6" s="83"/>
      <c r="D6" s="83"/>
      <c r="E6" s="83"/>
      <c r="F6" s="83"/>
      <c r="G6" s="83"/>
      <c r="H6" s="83"/>
      <c r="I6" s="83"/>
    </row>
    <row r="7" spans="1:11" x14ac:dyDescent="0.2">
      <c r="A7" s="83"/>
      <c r="B7" s="83"/>
      <c r="C7" s="83"/>
      <c r="D7" s="83"/>
      <c r="E7" s="83"/>
      <c r="F7" s="83"/>
      <c r="G7" s="83"/>
      <c r="H7" s="83"/>
      <c r="I7" s="83"/>
    </row>
    <row r="8" spans="1:11" x14ac:dyDescent="0.2">
      <c r="A8" s="83"/>
      <c r="B8" s="83"/>
      <c r="C8" s="83"/>
      <c r="D8" s="83"/>
      <c r="E8" s="83"/>
      <c r="F8" s="83"/>
      <c r="G8" s="83"/>
      <c r="H8" s="83"/>
      <c r="I8" s="83"/>
    </row>
    <row r="9" spans="1:11" x14ac:dyDescent="0.2">
      <c r="A9" s="83"/>
      <c r="B9" s="83"/>
      <c r="C9" s="83"/>
      <c r="D9" s="83"/>
      <c r="E9" s="83"/>
      <c r="F9" s="83"/>
      <c r="G9" s="83"/>
      <c r="H9" s="83"/>
      <c r="I9" s="83"/>
    </row>
    <row r="10" spans="1:11" x14ac:dyDescent="0.2">
      <c r="A10" s="83"/>
      <c r="B10" s="83"/>
      <c r="C10" s="83"/>
      <c r="D10" s="83"/>
      <c r="E10" s="83"/>
      <c r="F10" s="83"/>
      <c r="G10" s="83"/>
      <c r="H10" s="83"/>
      <c r="I10" s="83"/>
    </row>
    <row r="11" spans="1:11" x14ac:dyDescent="0.2">
      <c r="A11" s="83"/>
      <c r="B11" s="83"/>
      <c r="C11" s="83"/>
      <c r="D11" s="83"/>
      <c r="E11" s="83"/>
      <c r="F11" s="83"/>
      <c r="G11" s="83"/>
      <c r="H11" s="83"/>
      <c r="I11" s="83"/>
    </row>
    <row r="12" spans="1:11" x14ac:dyDescent="0.2">
      <c r="A12" s="83"/>
      <c r="B12" s="83"/>
      <c r="C12" s="83"/>
      <c r="D12" s="83"/>
      <c r="E12" s="83"/>
      <c r="F12" s="83"/>
      <c r="G12" s="83"/>
      <c r="H12" s="83"/>
      <c r="I12" s="83"/>
    </row>
    <row r="13" spans="1:11" x14ac:dyDescent="0.2">
      <c r="A13" s="83"/>
      <c r="B13" s="83"/>
      <c r="C13" s="83"/>
      <c r="D13" s="83"/>
      <c r="E13" s="83"/>
      <c r="F13" s="83"/>
      <c r="G13" s="83"/>
      <c r="H13" s="83"/>
      <c r="I13" s="83"/>
    </row>
    <row r="14" spans="1:11" x14ac:dyDescent="0.2">
      <c r="A14" s="83"/>
      <c r="B14" s="83"/>
      <c r="C14" s="83"/>
      <c r="D14" s="83"/>
      <c r="E14" s="83"/>
      <c r="F14" s="83"/>
      <c r="G14" s="83"/>
      <c r="H14" s="83"/>
      <c r="I14" s="83"/>
    </row>
    <row r="15" spans="1:11" x14ac:dyDescent="0.2">
      <c r="A15" s="83"/>
      <c r="B15" s="83"/>
      <c r="C15" s="83"/>
      <c r="D15" s="83"/>
      <c r="E15" s="83"/>
      <c r="F15" s="83"/>
      <c r="G15" s="83"/>
      <c r="H15" s="83"/>
      <c r="I15" s="83"/>
    </row>
    <row r="16" spans="1:11" x14ac:dyDescent="0.2">
      <c r="A16" s="83"/>
      <c r="B16" s="83"/>
      <c r="C16" s="83"/>
      <c r="D16" s="83"/>
      <c r="E16" s="83"/>
      <c r="F16" s="83"/>
      <c r="G16" s="83"/>
      <c r="H16" s="83"/>
      <c r="I16" s="83"/>
    </row>
    <row r="17" spans="1:9" x14ac:dyDescent="0.2">
      <c r="A17" s="83"/>
      <c r="B17" s="83"/>
      <c r="C17" s="83"/>
      <c r="D17" s="83"/>
      <c r="E17" s="83"/>
      <c r="F17" s="83"/>
      <c r="G17" s="83"/>
      <c r="H17" s="83"/>
      <c r="I17" s="83"/>
    </row>
    <row r="18" spans="1:9" x14ac:dyDescent="0.2">
      <c r="A18" s="231" t="s">
        <v>455</v>
      </c>
      <c r="C18" s="83"/>
      <c r="D18" s="83"/>
      <c r="F18" s="83"/>
      <c r="G18" s="83"/>
      <c r="H18" s="83"/>
      <c r="I18" s="83"/>
    </row>
    <row r="19" spans="1:9" x14ac:dyDescent="0.2">
      <c r="A19" s="105" t="s">
        <v>755</v>
      </c>
      <c r="B19" s="105"/>
      <c r="C19" s="83"/>
      <c r="D19" s="83"/>
      <c r="E19" s="83"/>
      <c r="F19" s="83"/>
      <c r="G19" s="83"/>
      <c r="H19" s="83"/>
      <c r="I19" s="83"/>
    </row>
    <row r="20" spans="1:9" x14ac:dyDescent="0.2">
      <c r="A20" s="105" t="s">
        <v>435</v>
      </c>
      <c r="B20" s="105"/>
      <c r="C20" s="83"/>
      <c r="D20" s="83"/>
      <c r="E20" s="83"/>
      <c r="F20" s="83"/>
      <c r="G20" s="83"/>
      <c r="H20" s="83"/>
      <c r="I20" s="83"/>
    </row>
    <row r="21" spans="1:9" x14ac:dyDescent="0.2">
      <c r="A21" s="257"/>
      <c r="B21" s="257"/>
      <c r="C21" s="257"/>
      <c r="D21" s="257"/>
      <c r="E21" s="257"/>
      <c r="F21" s="257"/>
    </row>
    <row r="22" spans="1:9" x14ac:dyDescent="0.2">
      <c r="A22" s="481" t="s">
        <v>450</v>
      </c>
      <c r="B22" s="481"/>
      <c r="C22" s="481"/>
      <c r="D22" s="481"/>
      <c r="E22" s="481"/>
      <c r="F22" s="481"/>
      <c r="G22" s="258"/>
    </row>
    <row r="23" spans="1:9" ht="51.75" thickBot="1" x14ac:dyDescent="0.25">
      <c r="A23" s="259"/>
      <c r="B23" s="259"/>
      <c r="C23" s="260" t="s">
        <v>808</v>
      </c>
      <c r="D23" s="260" t="s">
        <v>446</v>
      </c>
      <c r="E23" s="260" t="s">
        <v>447</v>
      </c>
      <c r="F23" s="260" t="s">
        <v>448</v>
      </c>
      <c r="G23" s="258"/>
    </row>
    <row r="24" spans="1:9" ht="51" x14ac:dyDescent="0.2">
      <c r="A24" s="479" t="s">
        <v>449</v>
      </c>
      <c r="B24" s="261" t="s">
        <v>451</v>
      </c>
      <c r="C24" s="262">
        <v>83.894209045394803</v>
      </c>
      <c r="D24" s="262">
        <v>67.458299507077697</v>
      </c>
      <c r="E24" s="262">
        <v>76.950469328870099</v>
      </c>
      <c r="F24" s="262">
        <v>65.294164442273498</v>
      </c>
      <c r="G24" s="258"/>
    </row>
    <row r="25" spans="1:9" x14ac:dyDescent="0.2">
      <c r="A25" s="480"/>
      <c r="B25" s="263" t="s">
        <v>452</v>
      </c>
      <c r="C25" s="264">
        <v>16.105790954605201</v>
      </c>
      <c r="D25" s="264">
        <v>32.541700492922402</v>
      </c>
      <c r="E25" s="264">
        <v>23.049530671129901</v>
      </c>
      <c r="F25" s="264">
        <v>34.705835557726203</v>
      </c>
      <c r="G25" s="258"/>
    </row>
  </sheetData>
  <mergeCells count="2">
    <mergeCell ref="A24:A25"/>
    <mergeCell ref="A22:F22"/>
  </mergeCells>
  <hyperlinks>
    <hyperlink ref="K2" location="'Contents and Links'!A1" display="Contents and Links"/>
    <hyperlink ref="K1" location="'Cymru o Gymunedau Cydlynus'!A1" display="Cymru o Gymunedau Cydlynus"/>
    <hyperlink ref="A18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showGridLines="0" topLeftCell="B1" workbookViewId="0">
      <selection activeCell="H19" sqref="H19"/>
    </sheetView>
  </sheetViews>
  <sheetFormatPr defaultRowHeight="15" x14ac:dyDescent="0.2"/>
  <cols>
    <col min="1" max="1" width="0" style="126" hidden="1" customWidth="1"/>
    <col min="2" max="2" width="11.44140625" customWidth="1"/>
  </cols>
  <sheetData>
    <row r="1" spans="2:9" ht="15.75" x14ac:dyDescent="0.25">
      <c r="B1" s="51" t="s">
        <v>792</v>
      </c>
      <c r="I1" s="3" t="s">
        <v>67</v>
      </c>
    </row>
    <row r="2" spans="2:9" x14ac:dyDescent="0.2">
      <c r="I2" s="50" t="s">
        <v>68</v>
      </c>
    </row>
    <row r="19" spans="1:4" x14ac:dyDescent="0.2">
      <c r="B19" s="14" t="s">
        <v>801</v>
      </c>
    </row>
    <row r="20" spans="1:4" x14ac:dyDescent="0.2">
      <c r="B20" s="9" t="s">
        <v>540</v>
      </c>
    </row>
    <row r="22" spans="1:4" ht="15" customHeight="1" thickBot="1" x14ac:dyDescent="0.25">
      <c r="B22" s="136"/>
      <c r="C22" s="1" t="s">
        <v>69</v>
      </c>
      <c r="D22" s="1"/>
    </row>
    <row r="23" spans="1:4" ht="15.75" thickBot="1" x14ac:dyDescent="0.25">
      <c r="B23" s="68"/>
      <c r="C23" s="56" t="s">
        <v>70</v>
      </c>
      <c r="D23" s="56" t="s">
        <v>71</v>
      </c>
    </row>
    <row r="24" spans="1:4" x14ac:dyDescent="0.2">
      <c r="A24" s="126">
        <v>1999</v>
      </c>
      <c r="B24" s="62" t="s">
        <v>72</v>
      </c>
      <c r="C24" s="63">
        <v>66.574912723023516</v>
      </c>
      <c r="D24" s="63">
        <v>71.858976543687675</v>
      </c>
    </row>
    <row r="25" spans="1:4" x14ac:dyDescent="0.2">
      <c r="A25" s="126">
        <v>1999</v>
      </c>
      <c r="B25" s="62" t="s">
        <v>93</v>
      </c>
      <c r="C25" s="63">
        <v>66.423800604304546</v>
      </c>
      <c r="D25" s="63">
        <v>71.827689181093717</v>
      </c>
    </row>
    <row r="26" spans="1:4" x14ac:dyDescent="0.2">
      <c r="A26" s="126">
        <v>1999</v>
      </c>
      <c r="B26" s="62" t="s">
        <v>114</v>
      </c>
      <c r="C26" s="63">
        <v>66.566082703107071</v>
      </c>
      <c r="D26" s="63">
        <v>71.812152648832409</v>
      </c>
    </row>
    <row r="27" spans="1:4" x14ac:dyDescent="0.2">
      <c r="A27" s="126">
        <v>1999</v>
      </c>
      <c r="B27" s="62" t="s">
        <v>135</v>
      </c>
      <c r="C27" s="63">
        <v>66.283997540893594</v>
      </c>
      <c r="D27" s="63">
        <v>71.887292601176242</v>
      </c>
    </row>
    <row r="28" spans="1:4" x14ac:dyDescent="0.2">
      <c r="A28" s="126">
        <v>1999</v>
      </c>
      <c r="B28" s="62" t="s">
        <v>155</v>
      </c>
      <c r="C28" s="63">
        <v>66.307635720222109</v>
      </c>
      <c r="D28" s="63">
        <v>71.927159467476841</v>
      </c>
    </row>
    <row r="29" spans="1:4" x14ac:dyDescent="0.2">
      <c r="A29" s="126">
        <v>1999</v>
      </c>
      <c r="B29" s="62" t="s">
        <v>175</v>
      </c>
      <c r="C29" s="63">
        <v>66.30755581461456</v>
      </c>
      <c r="D29" s="63">
        <v>72.025939259865368</v>
      </c>
    </row>
    <row r="30" spans="1:4" x14ac:dyDescent="0.2">
      <c r="A30" s="126">
        <v>1999</v>
      </c>
      <c r="B30" s="62" t="s">
        <v>195</v>
      </c>
      <c r="C30" s="63">
        <v>66.594273141756389</v>
      </c>
      <c r="D30" s="63">
        <v>72.117452725819248</v>
      </c>
    </row>
    <row r="31" spans="1:4" x14ac:dyDescent="0.2">
      <c r="A31" s="126">
        <v>1999</v>
      </c>
      <c r="B31" s="62" t="s">
        <v>215</v>
      </c>
      <c r="C31" s="63">
        <v>66.802655451647354</v>
      </c>
      <c r="D31" s="63">
        <v>72.074338058381286</v>
      </c>
    </row>
    <row r="32" spans="1:4" x14ac:dyDescent="0.2">
      <c r="A32" s="126">
        <v>1999</v>
      </c>
      <c r="B32" s="62" t="s">
        <v>235</v>
      </c>
      <c r="C32" s="63">
        <v>67.283387802970395</v>
      </c>
      <c r="D32" s="63">
        <v>72.195486302608032</v>
      </c>
    </row>
    <row r="33" spans="1:4" x14ac:dyDescent="0.2">
      <c r="A33" s="126">
        <v>1999</v>
      </c>
      <c r="B33" s="62" t="s">
        <v>255</v>
      </c>
      <c r="C33" s="63">
        <v>66.910542834644218</v>
      </c>
      <c r="D33" s="63">
        <v>72.273225725327833</v>
      </c>
    </row>
    <row r="34" spans="1:4" x14ac:dyDescent="0.2">
      <c r="A34" s="126">
        <v>2000</v>
      </c>
      <c r="B34" s="62" t="s">
        <v>275</v>
      </c>
      <c r="C34" s="63">
        <v>66.827403128258425</v>
      </c>
      <c r="D34" s="63">
        <v>72.204558557046013</v>
      </c>
    </row>
    <row r="35" spans="1:4" x14ac:dyDescent="0.2">
      <c r="A35" s="126">
        <v>2000</v>
      </c>
      <c r="B35" s="62" t="s">
        <v>295</v>
      </c>
      <c r="C35" s="63">
        <v>67.088578465843824</v>
      </c>
      <c r="D35" s="63">
        <v>72.161571621939629</v>
      </c>
    </row>
    <row r="36" spans="1:4" x14ac:dyDescent="0.2">
      <c r="A36" s="126">
        <v>2000</v>
      </c>
      <c r="B36" s="62" t="s">
        <v>73</v>
      </c>
      <c r="C36" s="63">
        <v>66.866659599426626</v>
      </c>
      <c r="D36" s="63">
        <v>72.264775930837274</v>
      </c>
    </row>
    <row r="37" spans="1:4" x14ac:dyDescent="0.2">
      <c r="A37" s="126">
        <v>2000</v>
      </c>
      <c r="B37" s="62" t="s">
        <v>94</v>
      </c>
      <c r="C37" s="63">
        <v>67.386963639012492</v>
      </c>
      <c r="D37" s="63">
        <v>72.34339476469961</v>
      </c>
    </row>
    <row r="38" spans="1:4" x14ac:dyDescent="0.2">
      <c r="A38" s="126">
        <v>2000</v>
      </c>
      <c r="B38" s="62" t="s">
        <v>115</v>
      </c>
      <c r="C38" s="63">
        <v>67.569469195962512</v>
      </c>
      <c r="D38" s="63">
        <v>72.435377733256558</v>
      </c>
    </row>
    <row r="39" spans="1:4" x14ac:dyDescent="0.2">
      <c r="A39" s="126">
        <v>2000</v>
      </c>
      <c r="B39" s="62" t="s">
        <v>136</v>
      </c>
      <c r="C39" s="63">
        <v>67.544734284414588</v>
      </c>
      <c r="D39" s="63">
        <v>72.475112632569861</v>
      </c>
    </row>
    <row r="40" spans="1:4" x14ac:dyDescent="0.2">
      <c r="A40" s="126">
        <v>2000</v>
      </c>
      <c r="B40" s="62" t="s">
        <v>156</v>
      </c>
      <c r="C40" s="63">
        <v>67.603485319334567</v>
      </c>
      <c r="D40" s="63">
        <v>72.595010562773311</v>
      </c>
    </row>
    <row r="41" spans="1:4" x14ac:dyDescent="0.2">
      <c r="A41" s="126">
        <v>2000</v>
      </c>
      <c r="B41" s="62" t="s">
        <v>176</v>
      </c>
      <c r="C41" s="63">
        <v>67.630953922539334</v>
      </c>
      <c r="D41" s="63">
        <v>72.669425477357734</v>
      </c>
    </row>
    <row r="42" spans="1:4" x14ac:dyDescent="0.2">
      <c r="A42" s="126">
        <v>2000</v>
      </c>
      <c r="B42" s="62" t="s">
        <v>196</v>
      </c>
      <c r="C42" s="63">
        <v>67.322053811194124</v>
      </c>
      <c r="D42" s="63">
        <v>72.62688566969733</v>
      </c>
    </row>
    <row r="43" spans="1:4" x14ac:dyDescent="0.2">
      <c r="A43" s="126">
        <v>2000</v>
      </c>
      <c r="B43" s="62" t="s">
        <v>216</v>
      </c>
      <c r="C43" s="63">
        <v>66.953908242549545</v>
      </c>
      <c r="D43" s="63">
        <v>72.506114963677575</v>
      </c>
    </row>
    <row r="44" spans="1:4" x14ac:dyDescent="0.2">
      <c r="A44" s="126">
        <v>2000</v>
      </c>
      <c r="B44" s="62" t="s">
        <v>236</v>
      </c>
      <c r="C44" s="63">
        <v>67.048328496429107</v>
      </c>
      <c r="D44" s="63">
        <v>72.426823786089798</v>
      </c>
    </row>
    <row r="45" spans="1:4" x14ac:dyDescent="0.2">
      <c r="A45" s="126">
        <v>2000</v>
      </c>
      <c r="B45" s="62" t="s">
        <v>256</v>
      </c>
      <c r="C45" s="63">
        <v>67.379215825107366</v>
      </c>
      <c r="D45" s="63">
        <v>72.501314376117804</v>
      </c>
    </row>
    <row r="46" spans="1:4" x14ac:dyDescent="0.2">
      <c r="A46" s="126">
        <v>2001</v>
      </c>
      <c r="B46" s="62" t="s">
        <v>276</v>
      </c>
      <c r="C46" s="63">
        <v>67.126854946992111</v>
      </c>
      <c r="D46" s="63">
        <v>72.719950028513722</v>
      </c>
    </row>
    <row r="47" spans="1:4" x14ac:dyDescent="0.2">
      <c r="A47" s="126">
        <v>2001</v>
      </c>
      <c r="B47" s="62" t="s">
        <v>296</v>
      </c>
      <c r="C47" s="63">
        <v>66.786675035630481</v>
      </c>
      <c r="D47" s="63">
        <v>72.634000664707898</v>
      </c>
    </row>
    <row r="48" spans="1:4" x14ac:dyDescent="0.2">
      <c r="A48" s="126">
        <v>2001</v>
      </c>
      <c r="B48" s="62" t="s">
        <v>74</v>
      </c>
      <c r="C48" s="63">
        <v>67.135904114045843</v>
      </c>
      <c r="D48" s="63">
        <v>72.641435225855858</v>
      </c>
    </row>
    <row r="49" spans="1:4" x14ac:dyDescent="0.2">
      <c r="A49" s="126">
        <v>2001</v>
      </c>
      <c r="B49" s="62" t="s">
        <v>95</v>
      </c>
      <c r="C49" s="63">
        <v>66.840766546557916</v>
      </c>
      <c r="D49" s="63">
        <v>72.698922780179046</v>
      </c>
    </row>
    <row r="50" spans="1:4" x14ac:dyDescent="0.2">
      <c r="A50" s="126">
        <v>2001</v>
      </c>
      <c r="B50" s="62" t="s">
        <v>116</v>
      </c>
      <c r="C50" s="63">
        <v>66.612402641162817</v>
      </c>
      <c r="D50" s="63">
        <v>72.736546709915615</v>
      </c>
    </row>
    <row r="51" spans="1:4" x14ac:dyDescent="0.2">
      <c r="A51" s="126">
        <v>2001</v>
      </c>
      <c r="B51" s="62" t="s">
        <v>137</v>
      </c>
      <c r="C51" s="63">
        <v>66.347827413420902</v>
      </c>
      <c r="D51" s="63">
        <v>72.679331875606721</v>
      </c>
    </row>
    <row r="52" spans="1:4" x14ac:dyDescent="0.2">
      <c r="A52" s="126">
        <v>2001</v>
      </c>
      <c r="B52" s="62" t="s">
        <v>157</v>
      </c>
      <c r="C52" s="63">
        <v>66.405625277968682</v>
      </c>
      <c r="D52" s="63">
        <v>72.582916131313965</v>
      </c>
    </row>
    <row r="53" spans="1:4" x14ac:dyDescent="0.2">
      <c r="A53" s="126">
        <v>2001</v>
      </c>
      <c r="B53" s="62" t="s">
        <v>177</v>
      </c>
      <c r="C53" s="63">
        <v>66.762663349694137</v>
      </c>
      <c r="D53" s="63">
        <v>72.596991093390656</v>
      </c>
    </row>
    <row r="54" spans="1:4" x14ac:dyDescent="0.2">
      <c r="A54" s="126">
        <v>2001</v>
      </c>
      <c r="B54" s="62" t="s">
        <v>197</v>
      </c>
      <c r="C54" s="63">
        <v>66.349249778283507</v>
      </c>
      <c r="D54" s="63">
        <v>72.529433652731697</v>
      </c>
    </row>
    <row r="55" spans="1:4" x14ac:dyDescent="0.2">
      <c r="A55" s="126">
        <v>2001</v>
      </c>
      <c r="B55" s="62" t="s">
        <v>217</v>
      </c>
      <c r="C55" s="63">
        <v>67.037736850266953</v>
      </c>
      <c r="D55" s="63">
        <v>72.53610235493278</v>
      </c>
    </row>
    <row r="56" spans="1:4" x14ac:dyDescent="0.2">
      <c r="A56" s="126">
        <v>2001</v>
      </c>
      <c r="B56" s="62" t="s">
        <v>237</v>
      </c>
      <c r="C56" s="63">
        <v>67.076071230762864</v>
      </c>
      <c r="D56" s="63">
        <v>72.61165068755858</v>
      </c>
    </row>
    <row r="57" spans="1:4" x14ac:dyDescent="0.2">
      <c r="A57" s="126">
        <v>2001</v>
      </c>
      <c r="B57" s="62" t="s">
        <v>257</v>
      </c>
      <c r="C57" s="63">
        <v>66.54680781226341</v>
      </c>
      <c r="D57" s="63">
        <v>72.581715750656443</v>
      </c>
    </row>
    <row r="58" spans="1:4" x14ac:dyDescent="0.2">
      <c r="A58" s="126">
        <v>2002</v>
      </c>
      <c r="B58" s="62" t="s">
        <v>277</v>
      </c>
      <c r="C58" s="63">
        <v>66.607027852460831</v>
      </c>
      <c r="D58" s="63">
        <v>72.46632088303042</v>
      </c>
    </row>
    <row r="59" spans="1:4" x14ac:dyDescent="0.2">
      <c r="A59" s="126">
        <v>2002</v>
      </c>
      <c r="B59" s="62" t="s">
        <v>297</v>
      </c>
      <c r="C59" s="63">
        <v>66.631415681276934</v>
      </c>
      <c r="D59" s="63">
        <v>72.462940396511968</v>
      </c>
    </row>
    <row r="60" spans="1:4" x14ac:dyDescent="0.2">
      <c r="A60" s="126">
        <v>2002</v>
      </c>
      <c r="B60" s="62" t="s">
        <v>75</v>
      </c>
      <c r="C60" s="63">
        <v>66.397309943477268</v>
      </c>
      <c r="D60" s="63">
        <v>72.456950813939429</v>
      </c>
    </row>
    <row r="61" spans="1:4" x14ac:dyDescent="0.2">
      <c r="A61" s="126">
        <v>2002</v>
      </c>
      <c r="B61" s="62" t="s">
        <v>96</v>
      </c>
      <c r="C61" s="63">
        <v>66.722716827839392</v>
      </c>
      <c r="D61" s="63">
        <v>72.571256538339924</v>
      </c>
    </row>
    <row r="62" spans="1:4" x14ac:dyDescent="0.2">
      <c r="A62" s="126">
        <v>2002</v>
      </c>
      <c r="B62" s="62" t="s">
        <v>117</v>
      </c>
      <c r="C62" s="63">
        <v>66.736560326865018</v>
      </c>
      <c r="D62" s="63">
        <v>72.60730577143184</v>
      </c>
    </row>
    <row r="63" spans="1:4" x14ac:dyDescent="0.2">
      <c r="A63" s="126">
        <v>2002</v>
      </c>
      <c r="B63" s="62" t="s">
        <v>138</v>
      </c>
      <c r="C63" s="63">
        <v>67.203832848269471</v>
      </c>
      <c r="D63" s="63">
        <v>72.68495406761798</v>
      </c>
    </row>
    <row r="64" spans="1:4" x14ac:dyDescent="0.2">
      <c r="A64" s="126">
        <v>2002</v>
      </c>
      <c r="B64" s="62" t="s">
        <v>158</v>
      </c>
      <c r="C64" s="63">
        <v>67.378424203570731</v>
      </c>
      <c r="D64" s="63">
        <v>72.575457678448061</v>
      </c>
    </row>
    <row r="65" spans="1:4" x14ac:dyDescent="0.2">
      <c r="A65" s="126">
        <v>2002</v>
      </c>
      <c r="B65" s="62" t="s">
        <v>178</v>
      </c>
      <c r="C65" s="63">
        <v>67.645788027860775</v>
      </c>
      <c r="D65" s="63">
        <v>72.665490399169812</v>
      </c>
    </row>
    <row r="66" spans="1:4" x14ac:dyDescent="0.2">
      <c r="A66" s="126">
        <v>2002</v>
      </c>
      <c r="B66" s="62" t="s">
        <v>198</v>
      </c>
      <c r="C66" s="63">
        <v>67.879779727096732</v>
      </c>
      <c r="D66" s="63">
        <v>72.571816513963611</v>
      </c>
    </row>
    <row r="67" spans="1:4" x14ac:dyDescent="0.2">
      <c r="A67" s="126">
        <v>2002</v>
      </c>
      <c r="B67" s="62" t="s">
        <v>218</v>
      </c>
      <c r="C67" s="63">
        <v>68.063233476240711</v>
      </c>
      <c r="D67" s="63">
        <v>72.743411995954716</v>
      </c>
    </row>
    <row r="68" spans="1:4" x14ac:dyDescent="0.2">
      <c r="A68" s="126">
        <v>2002</v>
      </c>
      <c r="B68" s="62" t="s">
        <v>238</v>
      </c>
      <c r="C68" s="63">
        <v>68.440057882842282</v>
      </c>
      <c r="D68" s="63">
        <v>72.779939144918586</v>
      </c>
    </row>
    <row r="69" spans="1:4" x14ac:dyDescent="0.2">
      <c r="A69" s="126">
        <v>2002</v>
      </c>
      <c r="B69" s="62" t="s">
        <v>258</v>
      </c>
      <c r="C69" s="63">
        <v>69.315654900306868</v>
      </c>
      <c r="D69" s="63">
        <v>72.872228864355449</v>
      </c>
    </row>
    <row r="70" spans="1:4" x14ac:dyDescent="0.2">
      <c r="A70" s="126">
        <v>2003</v>
      </c>
      <c r="B70" s="62" t="s">
        <v>278</v>
      </c>
      <c r="C70" s="63">
        <v>69.271364547659601</v>
      </c>
      <c r="D70" s="63">
        <v>72.754811515274284</v>
      </c>
    </row>
    <row r="71" spans="1:4" x14ac:dyDescent="0.2">
      <c r="A71" s="126">
        <v>2003</v>
      </c>
      <c r="B71" s="62" t="s">
        <v>298</v>
      </c>
      <c r="C71" s="63">
        <v>69.495843001889043</v>
      </c>
      <c r="D71" s="63">
        <v>72.63595628708201</v>
      </c>
    </row>
    <row r="72" spans="1:4" x14ac:dyDescent="0.2">
      <c r="A72" s="126">
        <v>2003</v>
      </c>
      <c r="B72" s="62" t="s">
        <v>76</v>
      </c>
      <c r="C72" s="63">
        <v>69.778239477398571</v>
      </c>
      <c r="D72" s="63">
        <v>72.681321704891133</v>
      </c>
    </row>
    <row r="73" spans="1:4" x14ac:dyDescent="0.2">
      <c r="A73" s="126">
        <v>2003</v>
      </c>
      <c r="B73" s="62" t="s">
        <v>97</v>
      </c>
      <c r="C73" s="63">
        <v>70.139769398648355</v>
      </c>
      <c r="D73" s="63">
        <v>72.734629464233095</v>
      </c>
    </row>
    <row r="74" spans="1:4" x14ac:dyDescent="0.2">
      <c r="A74" s="126">
        <v>2003</v>
      </c>
      <c r="B74" s="62" t="s">
        <v>118</v>
      </c>
      <c r="C74" s="63">
        <v>70.856893929834527</v>
      </c>
      <c r="D74" s="63">
        <v>72.825213761622891</v>
      </c>
    </row>
    <row r="75" spans="1:4" x14ac:dyDescent="0.2">
      <c r="A75" s="126">
        <v>2003</v>
      </c>
      <c r="B75" s="62" t="s">
        <v>139</v>
      </c>
      <c r="C75" s="63">
        <v>70.832838868521947</v>
      </c>
      <c r="D75" s="63">
        <v>72.881567822734752</v>
      </c>
    </row>
    <row r="76" spans="1:4" x14ac:dyDescent="0.2">
      <c r="A76" s="126">
        <v>2003</v>
      </c>
      <c r="B76" s="62" t="s">
        <v>159</v>
      </c>
      <c r="C76" s="63">
        <v>70.603713884124289</v>
      </c>
      <c r="D76" s="63">
        <v>72.837587122304853</v>
      </c>
    </row>
    <row r="77" spans="1:4" x14ac:dyDescent="0.2">
      <c r="A77" s="126">
        <v>2003</v>
      </c>
      <c r="B77" s="62" t="s">
        <v>179</v>
      </c>
      <c r="C77" s="63">
        <v>70.910974830189716</v>
      </c>
      <c r="D77" s="63">
        <v>72.755793662410056</v>
      </c>
    </row>
    <row r="78" spans="1:4" x14ac:dyDescent="0.2">
      <c r="A78" s="126">
        <v>2003</v>
      </c>
      <c r="B78" s="62" t="s">
        <v>199</v>
      </c>
      <c r="C78" s="63">
        <v>70.714902488549825</v>
      </c>
      <c r="D78" s="63">
        <v>72.780170645102231</v>
      </c>
    </row>
    <row r="79" spans="1:4" x14ac:dyDescent="0.2">
      <c r="A79" s="126">
        <v>2003</v>
      </c>
      <c r="B79" s="62" t="s">
        <v>219</v>
      </c>
      <c r="C79" s="63">
        <v>70.686725200358495</v>
      </c>
      <c r="D79" s="63">
        <v>72.818039166856082</v>
      </c>
    </row>
    <row r="80" spans="1:4" x14ac:dyDescent="0.2">
      <c r="A80" s="126">
        <v>2003</v>
      </c>
      <c r="B80" s="62" t="s">
        <v>239</v>
      </c>
      <c r="C80" s="63">
        <v>70.58395702247698</v>
      </c>
      <c r="D80" s="63">
        <v>72.812058742508995</v>
      </c>
    </row>
    <row r="81" spans="1:4" x14ac:dyDescent="0.2">
      <c r="A81" s="126">
        <v>2003</v>
      </c>
      <c r="B81" s="62" t="s">
        <v>259</v>
      </c>
      <c r="C81" s="63">
        <v>70.12575129079184</v>
      </c>
      <c r="D81" s="63">
        <v>72.768703373437688</v>
      </c>
    </row>
    <row r="82" spans="1:4" x14ac:dyDescent="0.2">
      <c r="A82" s="126">
        <v>2004</v>
      </c>
      <c r="B82" s="62" t="s">
        <v>279</v>
      </c>
      <c r="C82" s="64">
        <v>69.992828733545821</v>
      </c>
      <c r="D82" s="64">
        <v>72.984376437187024</v>
      </c>
    </row>
    <row r="83" spans="1:4" x14ac:dyDescent="0.2">
      <c r="A83" s="126">
        <v>2004</v>
      </c>
      <c r="B83" s="62" t="s">
        <v>299</v>
      </c>
      <c r="C83" s="64">
        <v>70.049273850801441</v>
      </c>
      <c r="D83" s="64">
        <v>73.043885351480256</v>
      </c>
    </row>
    <row r="84" spans="1:4" x14ac:dyDescent="0.2">
      <c r="A84" s="126">
        <v>2004</v>
      </c>
      <c r="B84" s="62" t="s">
        <v>77</v>
      </c>
      <c r="C84" s="64">
        <v>70.772196253574492</v>
      </c>
      <c r="D84" s="64">
        <v>73.034287106305825</v>
      </c>
    </row>
    <row r="85" spans="1:4" x14ac:dyDescent="0.2">
      <c r="A85" s="126">
        <v>2004</v>
      </c>
      <c r="B85" s="62" t="s">
        <v>98</v>
      </c>
      <c r="C85" s="64">
        <v>70.409554195408177</v>
      </c>
      <c r="D85" s="64">
        <v>72.95875781561513</v>
      </c>
    </row>
    <row r="86" spans="1:4" x14ac:dyDescent="0.2">
      <c r="A86" s="126">
        <v>2004</v>
      </c>
      <c r="B86" s="62" t="s">
        <v>119</v>
      </c>
      <c r="C86" s="64">
        <v>70.972663940514835</v>
      </c>
      <c r="D86" s="64">
        <v>72.935440770783927</v>
      </c>
    </row>
    <row r="87" spans="1:4" x14ac:dyDescent="0.2">
      <c r="A87" s="126">
        <v>2004</v>
      </c>
      <c r="B87" s="62" t="s">
        <v>140</v>
      </c>
      <c r="C87" s="64">
        <v>70.62169391259394</v>
      </c>
      <c r="D87" s="64">
        <v>72.878565774632406</v>
      </c>
    </row>
    <row r="88" spans="1:4" x14ac:dyDescent="0.2">
      <c r="A88" s="126">
        <v>2004</v>
      </c>
      <c r="B88" s="62" t="s">
        <v>160</v>
      </c>
      <c r="C88" s="64">
        <v>69.89898661260878</v>
      </c>
      <c r="D88" s="64">
        <v>72.828975275278225</v>
      </c>
    </row>
    <row r="89" spans="1:4" x14ac:dyDescent="0.2">
      <c r="A89" s="126">
        <v>2004</v>
      </c>
      <c r="B89" s="62" t="s">
        <v>180</v>
      </c>
      <c r="C89" s="64">
        <v>69.249352853870718</v>
      </c>
      <c r="D89" s="64">
        <v>72.817381036440736</v>
      </c>
    </row>
    <row r="90" spans="1:4" x14ac:dyDescent="0.2">
      <c r="A90" s="126">
        <v>2004</v>
      </c>
      <c r="B90" s="62" t="s">
        <v>200</v>
      </c>
      <c r="C90" s="64">
        <v>69.282191525048773</v>
      </c>
      <c r="D90" s="64">
        <v>72.867207149622786</v>
      </c>
    </row>
    <row r="91" spans="1:4" x14ac:dyDescent="0.2">
      <c r="A91" s="126">
        <v>2004</v>
      </c>
      <c r="B91" s="62" t="s">
        <v>220</v>
      </c>
      <c r="C91" s="64">
        <v>70.071164675659318</v>
      </c>
      <c r="D91" s="64">
        <v>72.867835585212859</v>
      </c>
    </row>
    <row r="92" spans="1:4" x14ac:dyDescent="0.2">
      <c r="A92" s="126">
        <v>2004</v>
      </c>
      <c r="B92" s="62" t="s">
        <v>240</v>
      </c>
      <c r="C92" s="64">
        <v>70.373997091150457</v>
      </c>
      <c r="D92" s="64">
        <v>72.998572930304846</v>
      </c>
    </row>
    <row r="93" spans="1:4" x14ac:dyDescent="0.2">
      <c r="A93" s="126">
        <v>2004</v>
      </c>
      <c r="B93" s="62" t="s">
        <v>260</v>
      </c>
      <c r="C93" s="64">
        <v>70.364820292184589</v>
      </c>
      <c r="D93" s="64">
        <v>73.041079602824027</v>
      </c>
    </row>
    <row r="94" spans="1:4" x14ac:dyDescent="0.2">
      <c r="A94" s="126">
        <v>2005</v>
      </c>
      <c r="B94" s="62" t="s">
        <v>280</v>
      </c>
      <c r="C94" s="64">
        <v>70.03468800866537</v>
      </c>
      <c r="D94" s="64">
        <v>73.101601195409728</v>
      </c>
    </row>
    <row r="95" spans="1:4" x14ac:dyDescent="0.2">
      <c r="A95" s="126">
        <v>2005</v>
      </c>
      <c r="B95" s="62" t="s">
        <v>300</v>
      </c>
      <c r="C95" s="64">
        <v>70.42985095991294</v>
      </c>
      <c r="D95" s="64">
        <v>73.174624279700012</v>
      </c>
    </row>
    <row r="96" spans="1:4" x14ac:dyDescent="0.2">
      <c r="A96" s="126">
        <v>2005</v>
      </c>
      <c r="B96" s="62" t="s">
        <v>78</v>
      </c>
      <c r="C96" s="64">
        <v>69.8906830134583</v>
      </c>
      <c r="D96" s="64">
        <v>73.07722817551138</v>
      </c>
    </row>
    <row r="97" spans="1:4" x14ac:dyDescent="0.2">
      <c r="A97" s="126">
        <v>2005</v>
      </c>
      <c r="B97" s="62" t="s">
        <v>99</v>
      </c>
      <c r="C97" s="64">
        <v>69.530572872837737</v>
      </c>
      <c r="D97" s="64">
        <v>72.922210691622496</v>
      </c>
    </row>
    <row r="98" spans="1:4" x14ac:dyDescent="0.2">
      <c r="A98" s="126">
        <v>2005</v>
      </c>
      <c r="B98" s="62" t="s">
        <v>120</v>
      </c>
      <c r="C98" s="64">
        <v>69.348809091462471</v>
      </c>
      <c r="D98" s="64">
        <v>72.903141416307221</v>
      </c>
    </row>
    <row r="99" spans="1:4" x14ac:dyDescent="0.2">
      <c r="A99" s="126">
        <v>2005</v>
      </c>
      <c r="B99" s="62" t="s">
        <v>141</v>
      </c>
      <c r="C99" s="64">
        <v>69.164447325987808</v>
      </c>
      <c r="D99" s="64">
        <v>72.89472333350011</v>
      </c>
    </row>
    <row r="100" spans="1:4" x14ac:dyDescent="0.2">
      <c r="A100" s="126">
        <v>2005</v>
      </c>
      <c r="B100" s="62" t="s">
        <v>161</v>
      </c>
      <c r="C100" s="64">
        <v>69.605025225513515</v>
      </c>
      <c r="D100" s="64">
        <v>72.970306458371098</v>
      </c>
    </row>
    <row r="101" spans="1:4" x14ac:dyDescent="0.2">
      <c r="A101" s="126">
        <v>2005</v>
      </c>
      <c r="B101" s="62" t="s">
        <v>181</v>
      </c>
      <c r="C101" s="64">
        <v>69.907690834010381</v>
      </c>
      <c r="D101" s="64">
        <v>73.040760252044336</v>
      </c>
    </row>
    <row r="102" spans="1:4" x14ac:dyDescent="0.2">
      <c r="A102" s="126">
        <v>2005</v>
      </c>
      <c r="B102" s="62" t="s">
        <v>201</v>
      </c>
      <c r="C102" s="64">
        <v>70.179408111773725</v>
      </c>
      <c r="D102" s="64">
        <v>73.045046454878516</v>
      </c>
    </row>
    <row r="103" spans="1:4" x14ac:dyDescent="0.2">
      <c r="A103" s="126">
        <v>2005</v>
      </c>
      <c r="B103" s="62" t="s">
        <v>221</v>
      </c>
      <c r="C103" s="64">
        <v>70.094053838602406</v>
      </c>
      <c r="D103" s="64">
        <v>72.901482926654751</v>
      </c>
    </row>
    <row r="104" spans="1:4" x14ac:dyDescent="0.2">
      <c r="A104" s="126">
        <v>2005</v>
      </c>
      <c r="B104" s="62" t="s">
        <v>241</v>
      </c>
      <c r="C104" s="64">
        <v>69.835791489525107</v>
      </c>
      <c r="D104" s="64">
        <v>72.75423861837038</v>
      </c>
    </row>
    <row r="105" spans="1:4" x14ac:dyDescent="0.2">
      <c r="A105" s="126">
        <v>2005</v>
      </c>
      <c r="B105" s="62" t="s">
        <v>261</v>
      </c>
      <c r="C105" s="64">
        <v>69.893768983390416</v>
      </c>
      <c r="D105" s="64">
        <v>72.673574337883124</v>
      </c>
    </row>
    <row r="106" spans="1:4" x14ac:dyDescent="0.2">
      <c r="A106" s="126">
        <v>2006</v>
      </c>
      <c r="B106" s="62" t="s">
        <v>281</v>
      </c>
      <c r="C106" s="64">
        <v>69.722975992484024</v>
      </c>
      <c r="D106" s="64">
        <v>72.757203056489999</v>
      </c>
    </row>
    <row r="107" spans="1:4" x14ac:dyDescent="0.2">
      <c r="A107" s="126">
        <v>2006</v>
      </c>
      <c r="B107" s="62" t="s">
        <v>301</v>
      </c>
      <c r="C107" s="64">
        <v>69.163541584699303</v>
      </c>
      <c r="D107" s="64">
        <v>72.820951678096847</v>
      </c>
    </row>
    <row r="108" spans="1:4" x14ac:dyDescent="0.2">
      <c r="A108" s="126">
        <v>2006</v>
      </c>
      <c r="B108" s="62" t="s">
        <v>79</v>
      </c>
      <c r="C108" s="64">
        <v>69.67802346446706</v>
      </c>
      <c r="D108" s="64">
        <v>72.90407284407982</v>
      </c>
    </row>
    <row r="109" spans="1:4" x14ac:dyDescent="0.2">
      <c r="A109" s="126">
        <v>2006</v>
      </c>
      <c r="B109" s="62" t="s">
        <v>100</v>
      </c>
      <c r="C109" s="64">
        <v>69.749188522288009</v>
      </c>
      <c r="D109" s="64">
        <v>72.911152561904572</v>
      </c>
    </row>
    <row r="110" spans="1:4" x14ac:dyDescent="0.2">
      <c r="A110" s="126">
        <v>2006</v>
      </c>
      <c r="B110" s="62" t="s">
        <v>121</v>
      </c>
      <c r="C110" s="64">
        <v>69.388001970626902</v>
      </c>
      <c r="D110" s="64">
        <v>72.811788793004425</v>
      </c>
    </row>
    <row r="111" spans="1:4" x14ac:dyDescent="0.2">
      <c r="A111" s="126">
        <v>2006</v>
      </c>
      <c r="B111" s="62" t="s">
        <v>142</v>
      </c>
      <c r="C111" s="64">
        <v>69.290535234248622</v>
      </c>
      <c r="D111" s="64">
        <v>72.843483990487002</v>
      </c>
    </row>
    <row r="112" spans="1:4" x14ac:dyDescent="0.2">
      <c r="A112" s="126">
        <v>2006</v>
      </c>
      <c r="B112" s="62" t="s">
        <v>162</v>
      </c>
      <c r="C112" s="64">
        <v>69.783410262294211</v>
      </c>
      <c r="D112" s="64">
        <v>72.893651384958787</v>
      </c>
    </row>
    <row r="113" spans="1:4" x14ac:dyDescent="0.2">
      <c r="A113" s="126">
        <v>2006</v>
      </c>
      <c r="B113" s="62" t="s">
        <v>182</v>
      </c>
      <c r="C113" s="64">
        <v>70.406634723759382</v>
      </c>
      <c r="D113" s="64">
        <v>73.022824330251126</v>
      </c>
    </row>
    <row r="114" spans="1:4" x14ac:dyDescent="0.2">
      <c r="A114" s="126">
        <v>2006</v>
      </c>
      <c r="B114" s="62" t="s">
        <v>202</v>
      </c>
      <c r="C114" s="64">
        <v>70.468836574051636</v>
      </c>
      <c r="D114" s="64">
        <v>72.816943218208223</v>
      </c>
    </row>
    <row r="115" spans="1:4" x14ac:dyDescent="0.2">
      <c r="A115" s="126">
        <v>2006</v>
      </c>
      <c r="B115" s="62" t="s">
        <v>222</v>
      </c>
      <c r="C115" s="64">
        <v>70.102875417638174</v>
      </c>
      <c r="D115" s="64">
        <v>72.779263405864455</v>
      </c>
    </row>
    <row r="116" spans="1:4" x14ac:dyDescent="0.2">
      <c r="A116" s="126">
        <v>2006</v>
      </c>
      <c r="B116" s="62" t="s">
        <v>242</v>
      </c>
      <c r="C116" s="64">
        <v>70.123733667395868</v>
      </c>
      <c r="D116" s="64">
        <v>72.745125142263305</v>
      </c>
    </row>
    <row r="117" spans="1:4" x14ac:dyDescent="0.2">
      <c r="A117" s="126">
        <v>2006</v>
      </c>
      <c r="B117" s="62" t="s">
        <v>262</v>
      </c>
      <c r="C117" s="64">
        <v>70.150605121796275</v>
      </c>
      <c r="D117" s="64">
        <v>72.707340806454653</v>
      </c>
    </row>
    <row r="118" spans="1:4" x14ac:dyDescent="0.2">
      <c r="A118" s="126">
        <v>2007</v>
      </c>
      <c r="B118" s="62" t="s">
        <v>282</v>
      </c>
      <c r="C118" s="64">
        <v>70.494014790382153</v>
      </c>
      <c r="D118" s="64">
        <v>72.631546478392067</v>
      </c>
    </row>
    <row r="119" spans="1:4" x14ac:dyDescent="0.2">
      <c r="A119" s="126">
        <v>2007</v>
      </c>
      <c r="B119" s="62" t="s">
        <v>302</v>
      </c>
      <c r="C119" s="64">
        <v>70.089793547702669</v>
      </c>
      <c r="D119" s="64">
        <v>72.498546365424275</v>
      </c>
    </row>
    <row r="120" spans="1:4" x14ac:dyDescent="0.2">
      <c r="A120" s="126">
        <v>2007</v>
      </c>
      <c r="B120" s="62" t="s">
        <v>80</v>
      </c>
      <c r="C120" s="64">
        <v>69.924417961245908</v>
      </c>
      <c r="D120" s="64">
        <v>72.502343411568219</v>
      </c>
    </row>
    <row r="121" spans="1:4" x14ac:dyDescent="0.2">
      <c r="A121" s="126">
        <v>2007</v>
      </c>
      <c r="B121" s="62" t="s">
        <v>101</v>
      </c>
      <c r="C121" s="64">
        <v>69.589609649674898</v>
      </c>
      <c r="D121" s="64">
        <v>72.535443179905101</v>
      </c>
    </row>
    <row r="122" spans="1:4" x14ac:dyDescent="0.2">
      <c r="A122" s="126">
        <v>2007</v>
      </c>
      <c r="B122" s="62" t="s">
        <v>122</v>
      </c>
      <c r="C122" s="64">
        <v>70.085028380106507</v>
      </c>
      <c r="D122" s="64">
        <v>72.691014317841422</v>
      </c>
    </row>
    <row r="123" spans="1:4" x14ac:dyDescent="0.2">
      <c r="A123" s="126">
        <v>2007</v>
      </c>
      <c r="B123" s="62" t="s">
        <v>143</v>
      </c>
      <c r="C123" s="64">
        <v>70.086256312388628</v>
      </c>
      <c r="D123" s="64">
        <v>72.650895770958584</v>
      </c>
    </row>
    <row r="124" spans="1:4" x14ac:dyDescent="0.2">
      <c r="A124" s="126">
        <v>2007</v>
      </c>
      <c r="B124" s="62" t="s">
        <v>163</v>
      </c>
      <c r="C124" s="64">
        <v>70.119480180822833</v>
      </c>
      <c r="D124" s="64">
        <v>72.6374780433258</v>
      </c>
    </row>
    <row r="125" spans="1:4" x14ac:dyDescent="0.2">
      <c r="A125" s="126">
        <v>2007</v>
      </c>
      <c r="B125" s="62" t="s">
        <v>183</v>
      </c>
      <c r="C125" s="64">
        <v>69.540532697052157</v>
      </c>
      <c r="D125" s="64">
        <v>72.644256639359057</v>
      </c>
    </row>
    <row r="126" spans="1:4" x14ac:dyDescent="0.2">
      <c r="A126" s="126">
        <v>2007</v>
      </c>
      <c r="B126" s="62" t="s">
        <v>203</v>
      </c>
      <c r="C126" s="64">
        <v>69.637343449751356</v>
      </c>
      <c r="D126" s="64">
        <v>72.682531882199612</v>
      </c>
    </row>
    <row r="127" spans="1:4" x14ac:dyDescent="0.2">
      <c r="A127" s="126">
        <v>2007</v>
      </c>
      <c r="B127" s="62" t="s">
        <v>223</v>
      </c>
      <c r="C127" s="64">
        <v>69.854958243140445</v>
      </c>
      <c r="D127" s="64">
        <v>72.766931546140484</v>
      </c>
    </row>
    <row r="128" spans="1:4" x14ac:dyDescent="0.2">
      <c r="A128" s="126">
        <v>2007</v>
      </c>
      <c r="B128" s="62" t="s">
        <v>243</v>
      </c>
      <c r="C128" s="64">
        <v>70.285478669426425</v>
      </c>
      <c r="D128" s="64">
        <v>72.829904473650259</v>
      </c>
    </row>
    <row r="129" spans="1:4" x14ac:dyDescent="0.2">
      <c r="A129" s="126">
        <v>2007</v>
      </c>
      <c r="B129" s="62" t="s">
        <v>263</v>
      </c>
      <c r="C129" s="64">
        <v>69.586835919563583</v>
      </c>
      <c r="D129" s="64">
        <v>72.908846710201402</v>
      </c>
    </row>
    <row r="130" spans="1:4" x14ac:dyDescent="0.2">
      <c r="A130" s="126">
        <v>2008</v>
      </c>
      <c r="B130" s="62" t="s">
        <v>283</v>
      </c>
      <c r="C130" s="64">
        <v>69.251150883728002</v>
      </c>
      <c r="D130" s="64">
        <v>72.931982072360086</v>
      </c>
    </row>
    <row r="131" spans="1:4" x14ac:dyDescent="0.2">
      <c r="A131" s="126">
        <v>2008</v>
      </c>
      <c r="B131" s="62" t="s">
        <v>303</v>
      </c>
      <c r="C131" s="64">
        <v>69.328693691480893</v>
      </c>
      <c r="D131" s="64">
        <v>73.021002774251258</v>
      </c>
    </row>
    <row r="132" spans="1:4" x14ac:dyDescent="0.2">
      <c r="A132" s="126">
        <v>2008</v>
      </c>
      <c r="B132" s="62" t="s">
        <v>81</v>
      </c>
      <c r="C132" s="64">
        <v>69.688403965872425</v>
      </c>
      <c r="D132" s="64">
        <v>72.9755804386823</v>
      </c>
    </row>
    <row r="133" spans="1:4" x14ac:dyDescent="0.2">
      <c r="A133" s="126">
        <v>2008</v>
      </c>
      <c r="B133" s="62" t="s">
        <v>102</v>
      </c>
      <c r="C133" s="64">
        <v>70.157682198810647</v>
      </c>
      <c r="D133" s="64">
        <v>72.963869861296175</v>
      </c>
    </row>
    <row r="134" spans="1:4" x14ac:dyDescent="0.2">
      <c r="A134" s="126">
        <v>2008</v>
      </c>
      <c r="B134" s="65" t="s">
        <v>123</v>
      </c>
      <c r="C134" s="64">
        <v>70.055343997686222</v>
      </c>
      <c r="D134" s="64">
        <v>73.027161104830199</v>
      </c>
    </row>
    <row r="135" spans="1:4" x14ac:dyDescent="0.2">
      <c r="A135" s="126">
        <v>2008</v>
      </c>
      <c r="B135" s="65" t="s">
        <v>144</v>
      </c>
      <c r="C135" s="64">
        <v>70.320579678682833</v>
      </c>
      <c r="D135" s="64">
        <v>72.899783223746084</v>
      </c>
    </row>
    <row r="136" spans="1:4" x14ac:dyDescent="0.2">
      <c r="A136" s="126">
        <v>2008</v>
      </c>
      <c r="B136" s="65" t="s">
        <v>164</v>
      </c>
      <c r="C136" s="64">
        <v>69.734706799719419</v>
      </c>
      <c r="D136" s="64">
        <v>72.787342539936404</v>
      </c>
    </row>
    <row r="137" spans="1:4" x14ac:dyDescent="0.2">
      <c r="A137" s="126">
        <v>2008</v>
      </c>
      <c r="B137" s="65" t="s">
        <v>184</v>
      </c>
      <c r="C137" s="64">
        <v>69.843996316390587</v>
      </c>
      <c r="D137" s="64">
        <v>72.55520682353378</v>
      </c>
    </row>
    <row r="138" spans="1:4" x14ac:dyDescent="0.2">
      <c r="A138" s="126">
        <v>2008</v>
      </c>
      <c r="B138" s="65" t="s">
        <v>204</v>
      </c>
      <c r="C138" s="64">
        <v>68.693315677465719</v>
      </c>
      <c r="D138" s="64">
        <v>72.43636041262728</v>
      </c>
    </row>
    <row r="139" spans="1:4" x14ac:dyDescent="0.2">
      <c r="A139" s="126">
        <v>2008</v>
      </c>
      <c r="B139" s="65" t="s">
        <v>224</v>
      </c>
      <c r="C139" s="64">
        <v>69.061927833786214</v>
      </c>
      <c r="D139" s="64">
        <v>72.28021982544746</v>
      </c>
    </row>
    <row r="140" spans="1:4" x14ac:dyDescent="0.2">
      <c r="A140" s="126">
        <v>2008</v>
      </c>
      <c r="B140" s="66" t="s">
        <v>244</v>
      </c>
      <c r="C140" s="64">
        <v>68.881343671869089</v>
      </c>
      <c r="D140" s="64">
        <v>72.291068223184823</v>
      </c>
    </row>
    <row r="141" spans="1:4" x14ac:dyDescent="0.2">
      <c r="A141" s="126">
        <v>2008</v>
      </c>
      <c r="B141" s="66" t="s">
        <v>264</v>
      </c>
      <c r="C141" s="64">
        <v>68.832726768777903</v>
      </c>
      <c r="D141" s="64">
        <v>72.17424172143788</v>
      </c>
    </row>
    <row r="142" spans="1:4" x14ac:dyDescent="0.2">
      <c r="A142" s="126">
        <v>2009</v>
      </c>
      <c r="B142" s="66" t="s">
        <v>284</v>
      </c>
      <c r="C142" s="64">
        <v>68.299077033353413</v>
      </c>
      <c r="D142" s="64">
        <v>72.194176184535507</v>
      </c>
    </row>
    <row r="143" spans="1:4" x14ac:dyDescent="0.2">
      <c r="A143" s="126">
        <v>2009</v>
      </c>
      <c r="B143" s="65" t="s">
        <v>304</v>
      </c>
      <c r="C143" s="64">
        <v>68.048707261994892</v>
      </c>
      <c r="D143" s="64">
        <v>71.881877953356039</v>
      </c>
    </row>
    <row r="144" spans="1:4" x14ac:dyDescent="0.2">
      <c r="A144" s="126">
        <v>2009</v>
      </c>
      <c r="B144" s="65" t="s">
        <v>82</v>
      </c>
      <c r="C144" s="64">
        <v>68.720774986527715</v>
      </c>
      <c r="D144" s="64">
        <v>71.673459332591491</v>
      </c>
    </row>
    <row r="145" spans="1:4" x14ac:dyDescent="0.2">
      <c r="A145" s="126">
        <v>2009</v>
      </c>
      <c r="B145" s="65" t="s">
        <v>103</v>
      </c>
      <c r="C145" s="64">
        <v>67.956491672121217</v>
      </c>
      <c r="D145" s="64">
        <v>71.395851360819492</v>
      </c>
    </row>
    <row r="146" spans="1:4" x14ac:dyDescent="0.2">
      <c r="A146" s="126">
        <v>2009</v>
      </c>
      <c r="B146" s="65" t="s">
        <v>124</v>
      </c>
      <c r="C146" s="64">
        <v>67.988601839108739</v>
      </c>
      <c r="D146" s="64">
        <v>71.049057577414956</v>
      </c>
    </row>
    <row r="147" spans="1:4" x14ac:dyDescent="0.2">
      <c r="A147" s="126">
        <v>2009</v>
      </c>
      <c r="B147" s="65" t="s">
        <v>145</v>
      </c>
      <c r="C147" s="64">
        <v>67.939831781637778</v>
      </c>
      <c r="D147" s="64">
        <v>70.840118937225725</v>
      </c>
    </row>
    <row r="148" spans="1:4" x14ac:dyDescent="0.2">
      <c r="A148" s="126">
        <v>2009</v>
      </c>
      <c r="B148" s="65" t="s">
        <v>165</v>
      </c>
      <c r="C148" s="64">
        <v>67.716032814715192</v>
      </c>
      <c r="D148" s="64">
        <v>70.615063596698619</v>
      </c>
    </row>
    <row r="149" spans="1:4" x14ac:dyDescent="0.2">
      <c r="A149" s="126">
        <v>2009</v>
      </c>
      <c r="B149" s="65" t="s">
        <v>185</v>
      </c>
      <c r="C149" s="64">
        <v>67.097616280201422</v>
      </c>
      <c r="D149" s="64">
        <v>70.660993106345714</v>
      </c>
    </row>
    <row r="150" spans="1:4" x14ac:dyDescent="0.2">
      <c r="A150" s="126">
        <v>2009</v>
      </c>
      <c r="B150" s="65" t="s">
        <v>205</v>
      </c>
      <c r="C150" s="64">
        <v>67.498315813388402</v>
      </c>
      <c r="D150" s="64">
        <v>70.616518350979447</v>
      </c>
    </row>
    <row r="151" spans="1:4" x14ac:dyDescent="0.2">
      <c r="A151" s="126">
        <v>2009</v>
      </c>
      <c r="B151" s="65" t="s">
        <v>225</v>
      </c>
      <c r="C151" s="64">
        <v>67.324391312085339</v>
      </c>
      <c r="D151" s="64">
        <v>70.599551760230952</v>
      </c>
    </row>
    <row r="152" spans="1:4" x14ac:dyDescent="0.2">
      <c r="A152" s="126">
        <v>2009</v>
      </c>
      <c r="B152" s="66" t="s">
        <v>245</v>
      </c>
      <c r="C152" s="64">
        <v>67.312849853181191</v>
      </c>
      <c r="D152" s="64">
        <v>70.579049338263118</v>
      </c>
    </row>
    <row r="153" spans="1:4" x14ac:dyDescent="0.2">
      <c r="A153" s="126">
        <v>2009</v>
      </c>
      <c r="B153" s="66" t="s">
        <v>265</v>
      </c>
      <c r="C153" s="64">
        <v>67.11396552915582</v>
      </c>
      <c r="D153" s="64">
        <v>70.551785584800356</v>
      </c>
    </row>
    <row r="154" spans="1:4" x14ac:dyDescent="0.2">
      <c r="A154" s="126">
        <v>2010</v>
      </c>
      <c r="B154" s="66" t="s">
        <v>285</v>
      </c>
      <c r="C154" s="64">
        <v>67.248227231789159</v>
      </c>
      <c r="D154" s="64">
        <v>70.416351190106283</v>
      </c>
    </row>
    <row r="155" spans="1:4" x14ac:dyDescent="0.2">
      <c r="A155" s="126">
        <v>2010</v>
      </c>
      <c r="B155" s="65" t="s">
        <v>305</v>
      </c>
      <c r="C155" s="64">
        <v>67.465961968951163</v>
      </c>
      <c r="D155" s="64">
        <v>70.280164805452742</v>
      </c>
    </row>
    <row r="156" spans="1:4" x14ac:dyDescent="0.2">
      <c r="A156" s="126">
        <v>2010</v>
      </c>
      <c r="B156" s="62" t="s">
        <v>83</v>
      </c>
      <c r="C156" s="64">
        <v>66.723942990681394</v>
      </c>
      <c r="D156" s="64">
        <v>70.195062335716159</v>
      </c>
    </row>
    <row r="157" spans="1:4" x14ac:dyDescent="0.2">
      <c r="A157" s="126">
        <v>2010</v>
      </c>
      <c r="B157" s="62" t="s">
        <v>104</v>
      </c>
      <c r="C157" s="64">
        <v>67.228835102079572</v>
      </c>
      <c r="D157" s="64">
        <v>70.213583181654698</v>
      </c>
    </row>
    <row r="158" spans="1:4" x14ac:dyDescent="0.2">
      <c r="A158" s="126">
        <v>2010</v>
      </c>
      <c r="B158" s="62" t="s">
        <v>125</v>
      </c>
      <c r="C158" s="64">
        <v>67.029974484107314</v>
      </c>
      <c r="D158" s="64">
        <v>70.397615885141093</v>
      </c>
    </row>
    <row r="159" spans="1:4" x14ac:dyDescent="0.2">
      <c r="A159" s="126">
        <v>2010</v>
      </c>
      <c r="B159" s="62" t="s">
        <v>146</v>
      </c>
      <c r="C159" s="64">
        <v>66.85944510042296</v>
      </c>
      <c r="D159" s="64">
        <v>70.422667390858052</v>
      </c>
    </row>
    <row r="160" spans="1:4" x14ac:dyDescent="0.2">
      <c r="A160" s="126">
        <v>2010</v>
      </c>
      <c r="B160" s="62" t="s">
        <v>166</v>
      </c>
      <c r="C160" s="64">
        <v>67.154378928784666</v>
      </c>
      <c r="D160" s="64">
        <v>70.621486151623998</v>
      </c>
    </row>
    <row r="161" spans="1:4" x14ac:dyDescent="0.2">
      <c r="A161" s="126">
        <v>2010</v>
      </c>
      <c r="B161" s="62" t="s">
        <v>186</v>
      </c>
      <c r="C161" s="64">
        <v>67.529162033762603</v>
      </c>
      <c r="D161" s="64">
        <v>70.638593680386805</v>
      </c>
    </row>
    <row r="162" spans="1:4" x14ac:dyDescent="0.2">
      <c r="A162" s="126">
        <v>2010</v>
      </c>
      <c r="B162" s="62" t="s">
        <v>206</v>
      </c>
      <c r="C162" s="64">
        <v>67.484537484371231</v>
      </c>
      <c r="D162" s="64">
        <v>70.705399556203304</v>
      </c>
    </row>
    <row r="163" spans="1:4" x14ac:dyDescent="0.2">
      <c r="A163" s="126">
        <v>2010</v>
      </c>
      <c r="B163" s="62" t="s">
        <v>226</v>
      </c>
      <c r="C163" s="64">
        <v>67.333454052910994</v>
      </c>
      <c r="D163" s="64">
        <v>70.49040918716814</v>
      </c>
    </row>
    <row r="164" spans="1:4" x14ac:dyDescent="0.2">
      <c r="A164" s="126">
        <v>2010</v>
      </c>
      <c r="B164" s="62" t="s">
        <v>246</v>
      </c>
      <c r="C164" s="64">
        <v>67.416003573204179</v>
      </c>
      <c r="D164" s="64">
        <v>70.338702077892592</v>
      </c>
    </row>
    <row r="165" spans="1:4" x14ac:dyDescent="0.2">
      <c r="A165" s="126">
        <v>2010</v>
      </c>
      <c r="B165" s="62" t="s">
        <v>266</v>
      </c>
      <c r="C165" s="64">
        <v>67.663706625323456</v>
      </c>
      <c r="D165" s="64">
        <v>70.38984940855012</v>
      </c>
    </row>
    <row r="166" spans="1:4" x14ac:dyDescent="0.2">
      <c r="A166" s="126">
        <v>2011</v>
      </c>
      <c r="B166" s="62" t="s">
        <v>286</v>
      </c>
      <c r="C166" s="64">
        <v>67.694573992104637</v>
      </c>
      <c r="D166" s="64">
        <v>70.468865143978903</v>
      </c>
    </row>
    <row r="167" spans="1:4" x14ac:dyDescent="0.2">
      <c r="A167" s="126">
        <v>2011</v>
      </c>
      <c r="B167" s="62" t="s">
        <v>306</v>
      </c>
      <c r="C167" s="64">
        <v>67.796755607086823</v>
      </c>
      <c r="D167" s="64">
        <v>70.586396738483302</v>
      </c>
    </row>
    <row r="168" spans="1:4" x14ac:dyDescent="0.2">
      <c r="A168" s="126">
        <v>2011</v>
      </c>
      <c r="B168" s="62" t="s">
        <v>84</v>
      </c>
      <c r="C168" s="64">
        <v>68.491446855854434</v>
      </c>
      <c r="D168" s="64">
        <v>70.546146885197274</v>
      </c>
    </row>
    <row r="169" spans="1:4" x14ac:dyDescent="0.2">
      <c r="A169" s="126">
        <v>2011</v>
      </c>
      <c r="B169" s="62" t="s">
        <v>105</v>
      </c>
      <c r="C169" s="64">
        <v>68.673558735106113</v>
      </c>
      <c r="D169" s="64">
        <v>70.481744775577454</v>
      </c>
    </row>
    <row r="170" spans="1:4" x14ac:dyDescent="0.2">
      <c r="A170" s="126">
        <v>2011</v>
      </c>
      <c r="B170" s="62" t="s">
        <v>126</v>
      </c>
      <c r="C170" s="64">
        <v>68.644437176169461</v>
      </c>
      <c r="D170" s="64">
        <v>70.512158476249269</v>
      </c>
    </row>
    <row r="171" spans="1:4" x14ac:dyDescent="0.2">
      <c r="A171" s="126">
        <v>2011</v>
      </c>
      <c r="B171" s="62" t="s">
        <v>147</v>
      </c>
      <c r="C171" s="64">
        <v>68.385697660419581</v>
      </c>
      <c r="D171" s="64">
        <v>70.450461862802683</v>
      </c>
    </row>
    <row r="172" spans="1:4" x14ac:dyDescent="0.2">
      <c r="A172" s="126">
        <v>2011</v>
      </c>
      <c r="B172" s="62" t="s">
        <v>167</v>
      </c>
      <c r="C172" s="64">
        <v>67.851964915695746</v>
      </c>
      <c r="D172" s="64">
        <v>70.219556850312301</v>
      </c>
    </row>
    <row r="173" spans="1:4" x14ac:dyDescent="0.2">
      <c r="A173" s="126">
        <v>2011</v>
      </c>
      <c r="B173" s="62" t="s">
        <v>187</v>
      </c>
      <c r="C173" s="67">
        <v>67.3100590614401</v>
      </c>
      <c r="D173" s="67">
        <v>70.195306715571732</v>
      </c>
    </row>
    <row r="174" spans="1:4" x14ac:dyDescent="0.2">
      <c r="A174" s="126">
        <v>2011</v>
      </c>
      <c r="B174" s="62" t="s">
        <v>207</v>
      </c>
      <c r="C174" s="67">
        <v>67.484363904657258</v>
      </c>
      <c r="D174" s="67">
        <v>70.105348660979573</v>
      </c>
    </row>
    <row r="175" spans="1:4" x14ac:dyDescent="0.2">
      <c r="A175" s="126">
        <v>2011</v>
      </c>
      <c r="B175" s="62" t="s">
        <v>227</v>
      </c>
      <c r="C175" s="67">
        <v>67.730621946490572</v>
      </c>
      <c r="D175" s="67">
        <v>70.144074376248923</v>
      </c>
    </row>
    <row r="176" spans="1:4" x14ac:dyDescent="0.2">
      <c r="A176" s="126">
        <v>2011</v>
      </c>
      <c r="B176" s="62" t="s">
        <v>247</v>
      </c>
      <c r="C176" s="67">
        <v>68.239117791595802</v>
      </c>
      <c r="D176" s="67">
        <v>70.144813109534212</v>
      </c>
    </row>
    <row r="177" spans="1:4" x14ac:dyDescent="0.2">
      <c r="A177" s="126">
        <v>2011</v>
      </c>
      <c r="B177" s="62" t="s">
        <v>267</v>
      </c>
      <c r="C177" s="67">
        <v>68.620293756411911</v>
      </c>
      <c r="D177" s="67">
        <v>70.218305063382488</v>
      </c>
    </row>
    <row r="178" spans="1:4" x14ac:dyDescent="0.2">
      <c r="A178" s="126">
        <v>2012</v>
      </c>
      <c r="B178" s="62" t="s">
        <v>287</v>
      </c>
      <c r="C178" s="67">
        <v>68.320864542943923</v>
      </c>
      <c r="D178" s="67">
        <v>70.240002581088262</v>
      </c>
    </row>
    <row r="179" spans="1:4" x14ac:dyDescent="0.2">
      <c r="A179" s="126">
        <v>2012</v>
      </c>
      <c r="B179" s="62" t="s">
        <v>307</v>
      </c>
      <c r="C179" s="67">
        <v>68.196955857579738</v>
      </c>
      <c r="D179" s="67">
        <v>70.312824694108684</v>
      </c>
    </row>
    <row r="180" spans="1:4" x14ac:dyDescent="0.2">
      <c r="A180" s="126">
        <v>2012</v>
      </c>
      <c r="B180" s="62" t="s">
        <v>85</v>
      </c>
      <c r="C180" s="67">
        <v>68.174692229564329</v>
      </c>
      <c r="D180" s="67">
        <v>70.466908437029261</v>
      </c>
    </row>
    <row r="181" spans="1:4" x14ac:dyDescent="0.2">
      <c r="A181" s="126">
        <v>2012</v>
      </c>
      <c r="B181" s="62" t="s">
        <v>106</v>
      </c>
      <c r="C181" s="67">
        <v>68.12411286465418</v>
      </c>
      <c r="D181" s="67">
        <v>70.528032645060904</v>
      </c>
    </row>
    <row r="182" spans="1:4" x14ac:dyDescent="0.2">
      <c r="A182" s="126">
        <v>2012</v>
      </c>
      <c r="B182" s="62" t="s">
        <v>127</v>
      </c>
      <c r="C182" s="67">
        <v>68.434333793900336</v>
      </c>
      <c r="D182" s="67">
        <v>70.660482564584754</v>
      </c>
    </row>
    <row r="183" spans="1:4" x14ac:dyDescent="0.2">
      <c r="A183" s="126">
        <v>2012</v>
      </c>
      <c r="B183" s="62" t="s">
        <v>148</v>
      </c>
      <c r="C183" s="67">
        <v>68.94029926569506</v>
      </c>
      <c r="D183" s="67">
        <v>70.907727218569562</v>
      </c>
    </row>
    <row r="184" spans="1:4" x14ac:dyDescent="0.2">
      <c r="A184" s="126">
        <v>2012</v>
      </c>
      <c r="B184" s="62" t="s">
        <v>168</v>
      </c>
      <c r="C184" s="67">
        <v>68.821637789689206</v>
      </c>
      <c r="D184" s="67">
        <v>71.063670306100562</v>
      </c>
    </row>
    <row r="185" spans="1:4" x14ac:dyDescent="0.2">
      <c r="A185" s="126">
        <v>2012</v>
      </c>
      <c r="B185" s="62" t="s">
        <v>188</v>
      </c>
      <c r="C185" s="67">
        <v>69.921516333605638</v>
      </c>
      <c r="D185" s="67">
        <v>71.16351321020521</v>
      </c>
    </row>
    <row r="186" spans="1:4" x14ac:dyDescent="0.2">
      <c r="A186" s="126">
        <v>2012</v>
      </c>
      <c r="B186" s="62" t="s">
        <v>208</v>
      </c>
      <c r="C186" s="67">
        <v>68.638248070388798</v>
      </c>
      <c r="D186" s="67">
        <v>71.130510226274396</v>
      </c>
    </row>
    <row r="187" spans="1:4" x14ac:dyDescent="0.2">
      <c r="A187" s="126">
        <v>2012</v>
      </c>
      <c r="B187" s="62" t="s">
        <v>228</v>
      </c>
      <c r="C187" s="67">
        <v>69.031415694879641</v>
      </c>
      <c r="D187" s="67">
        <v>71.071939314644254</v>
      </c>
    </row>
    <row r="188" spans="1:4" x14ac:dyDescent="0.2">
      <c r="A188" s="126">
        <v>2012</v>
      </c>
      <c r="B188" s="62" t="s">
        <v>248</v>
      </c>
      <c r="C188" s="67">
        <v>68.513159005517338</v>
      </c>
      <c r="D188" s="67">
        <v>71.289809711930104</v>
      </c>
    </row>
    <row r="189" spans="1:4" x14ac:dyDescent="0.2">
      <c r="A189" s="126">
        <v>2012</v>
      </c>
      <c r="B189" s="62" t="s">
        <v>268</v>
      </c>
      <c r="C189" s="67">
        <v>68.724781424660037</v>
      </c>
      <c r="D189" s="67">
        <v>71.40401564888154</v>
      </c>
    </row>
    <row r="190" spans="1:4" x14ac:dyDescent="0.2">
      <c r="A190" s="126">
        <v>2013</v>
      </c>
      <c r="B190" s="62" t="s">
        <v>288</v>
      </c>
      <c r="C190" s="67">
        <v>68.741422647662716</v>
      </c>
      <c r="D190" s="67">
        <v>71.356502636517575</v>
      </c>
    </row>
    <row r="191" spans="1:4" x14ac:dyDescent="0.2">
      <c r="A191" s="126">
        <v>2013</v>
      </c>
      <c r="B191" s="62" t="s">
        <v>308</v>
      </c>
      <c r="C191" s="67">
        <v>68.669809145350186</v>
      </c>
      <c r="D191" s="67">
        <v>71.162744715389337</v>
      </c>
    </row>
    <row r="192" spans="1:4" x14ac:dyDescent="0.2">
      <c r="A192" s="126">
        <v>2013</v>
      </c>
      <c r="B192" s="62" t="s">
        <v>86</v>
      </c>
      <c r="C192" s="67">
        <v>69.575578223613007</v>
      </c>
      <c r="D192" s="67">
        <v>71.179859363740675</v>
      </c>
    </row>
    <row r="193" spans="1:4" x14ac:dyDescent="0.2">
      <c r="A193" s="126">
        <v>2013</v>
      </c>
      <c r="B193" s="62" t="s">
        <v>107</v>
      </c>
      <c r="C193" s="67">
        <v>69.496499246099617</v>
      </c>
      <c r="D193" s="67">
        <v>71.239468598881814</v>
      </c>
    </row>
    <row r="194" spans="1:4" x14ac:dyDescent="0.2">
      <c r="A194" s="126">
        <v>2013</v>
      </c>
      <c r="B194" s="62" t="s">
        <v>128</v>
      </c>
      <c r="C194" s="67">
        <v>69.671640216740315</v>
      </c>
      <c r="D194" s="67">
        <v>71.205000688730593</v>
      </c>
    </row>
    <row r="195" spans="1:4" x14ac:dyDescent="0.2">
      <c r="A195" s="126">
        <v>2013</v>
      </c>
      <c r="B195" s="62" t="s">
        <v>149</v>
      </c>
      <c r="C195" s="67">
        <v>69.784929595735079</v>
      </c>
      <c r="D195" s="67">
        <v>71.332062916712175</v>
      </c>
    </row>
    <row r="196" spans="1:4" x14ac:dyDescent="0.2">
      <c r="A196" s="126">
        <v>2013</v>
      </c>
      <c r="B196" s="62" t="s">
        <v>169</v>
      </c>
      <c r="C196" s="67">
        <v>69.508572716476934</v>
      </c>
      <c r="D196" s="67">
        <v>71.484681930894922</v>
      </c>
    </row>
    <row r="197" spans="1:4" x14ac:dyDescent="0.2">
      <c r="A197" s="126">
        <v>2013</v>
      </c>
      <c r="B197" s="62" t="s">
        <v>189</v>
      </c>
      <c r="C197" s="67">
        <v>69.903330481062724</v>
      </c>
      <c r="D197" s="67">
        <v>71.508853155448634</v>
      </c>
    </row>
    <row r="198" spans="1:4" x14ac:dyDescent="0.2">
      <c r="A198" s="126">
        <v>2013</v>
      </c>
      <c r="B198" s="62" t="s">
        <v>209</v>
      </c>
      <c r="C198" s="67">
        <v>69.99286745859817</v>
      </c>
      <c r="D198" s="67">
        <v>71.653957210542771</v>
      </c>
    </row>
    <row r="199" spans="1:4" x14ac:dyDescent="0.2">
      <c r="A199" s="126">
        <v>2013</v>
      </c>
      <c r="B199" s="62" t="s">
        <v>229</v>
      </c>
      <c r="C199" s="67">
        <v>70.826026662089902</v>
      </c>
      <c r="D199" s="67">
        <v>71.875019602271337</v>
      </c>
    </row>
    <row r="200" spans="1:4" x14ac:dyDescent="0.2">
      <c r="A200" s="126">
        <v>2013</v>
      </c>
      <c r="B200" s="62" t="s">
        <v>249</v>
      </c>
      <c r="C200" s="67">
        <v>71.100806737939962</v>
      </c>
      <c r="D200" s="67">
        <v>72.033535192115977</v>
      </c>
    </row>
    <row r="201" spans="1:4" x14ac:dyDescent="0.2">
      <c r="A201" s="126">
        <v>2013</v>
      </c>
      <c r="B201" s="62" t="s">
        <v>269</v>
      </c>
      <c r="C201" s="67">
        <v>70.777273282989185</v>
      </c>
      <c r="D201" s="67">
        <v>71.994411557875594</v>
      </c>
    </row>
    <row r="202" spans="1:4" x14ac:dyDescent="0.2">
      <c r="A202" s="126">
        <v>2014</v>
      </c>
      <c r="B202" s="62" t="s">
        <v>289</v>
      </c>
      <c r="C202" s="67">
        <v>70.827370505551031</v>
      </c>
      <c r="D202" s="67">
        <v>72.103619822741209</v>
      </c>
    </row>
    <row r="203" spans="1:4" x14ac:dyDescent="0.2">
      <c r="A203" s="126">
        <v>2014</v>
      </c>
      <c r="B203" s="62" t="s">
        <v>309</v>
      </c>
      <c r="C203" s="67">
        <v>70.812737423779723</v>
      </c>
      <c r="D203" s="67">
        <v>72.373361495260269</v>
      </c>
    </row>
    <row r="204" spans="1:4" x14ac:dyDescent="0.2">
      <c r="A204" s="126">
        <v>2014</v>
      </c>
      <c r="B204" s="62" t="s">
        <v>87</v>
      </c>
      <c r="C204" s="67">
        <v>70.029577108813299</v>
      </c>
      <c r="D204" s="67">
        <v>72.460496327161621</v>
      </c>
    </row>
    <row r="205" spans="1:4" x14ac:dyDescent="0.2">
      <c r="A205" s="126">
        <v>2014</v>
      </c>
      <c r="B205" s="62" t="s">
        <v>108</v>
      </c>
      <c r="C205" s="67">
        <v>69.985453701449487</v>
      </c>
      <c r="D205" s="67">
        <v>72.690273516991283</v>
      </c>
    </row>
    <row r="206" spans="1:4" x14ac:dyDescent="0.2">
      <c r="A206" s="126">
        <v>2014</v>
      </c>
      <c r="B206" s="62" t="s">
        <v>129</v>
      </c>
      <c r="C206" s="67">
        <v>69.268391248914099</v>
      </c>
      <c r="D206" s="67">
        <v>72.903248078745861</v>
      </c>
    </row>
    <row r="207" spans="1:4" x14ac:dyDescent="0.2">
      <c r="A207" s="126">
        <v>2014</v>
      </c>
      <c r="B207" s="62" t="s">
        <v>150</v>
      </c>
      <c r="C207" s="67">
        <v>69.282841061555118</v>
      </c>
      <c r="D207" s="67">
        <v>72.829660805236969</v>
      </c>
    </row>
    <row r="208" spans="1:4" x14ac:dyDescent="0.2">
      <c r="A208" s="126">
        <v>2014</v>
      </c>
      <c r="B208" s="62" t="s">
        <v>170</v>
      </c>
      <c r="C208" s="67">
        <v>68.826009483013479</v>
      </c>
      <c r="D208" s="67">
        <v>72.784448809878214</v>
      </c>
    </row>
    <row r="209" spans="1:4" x14ac:dyDescent="0.2">
      <c r="A209" s="126">
        <v>2014</v>
      </c>
      <c r="B209" s="62" t="s">
        <v>190</v>
      </c>
      <c r="C209" s="67">
        <v>68.644159258057556</v>
      </c>
      <c r="D209" s="67">
        <v>72.974149721892815</v>
      </c>
    </row>
    <row r="210" spans="1:4" x14ac:dyDescent="0.2">
      <c r="A210" s="126">
        <v>2014</v>
      </c>
      <c r="B210" s="62" t="s">
        <v>210</v>
      </c>
      <c r="C210" s="67">
        <v>68.842116000546014</v>
      </c>
      <c r="D210" s="67">
        <v>73.042962030063478</v>
      </c>
    </row>
    <row r="211" spans="1:4" x14ac:dyDescent="0.2">
      <c r="A211" s="126">
        <v>2014</v>
      </c>
      <c r="B211" s="62" t="s">
        <v>230</v>
      </c>
      <c r="C211" s="67">
        <v>68.722395208111692</v>
      </c>
      <c r="D211" s="67">
        <v>73.007306550446984</v>
      </c>
    </row>
    <row r="212" spans="1:4" x14ac:dyDescent="0.2">
      <c r="A212" s="126">
        <v>2014</v>
      </c>
      <c r="B212" s="62" t="s">
        <v>250</v>
      </c>
      <c r="C212" s="67">
        <v>68.93455738814292</v>
      </c>
      <c r="D212" s="67">
        <v>72.992602335240875</v>
      </c>
    </row>
    <row r="213" spans="1:4" x14ac:dyDescent="0.2">
      <c r="A213" s="126">
        <v>2014</v>
      </c>
      <c r="B213" s="62" t="s">
        <v>270</v>
      </c>
      <c r="C213" s="67">
        <v>69.349403304856622</v>
      </c>
      <c r="D213" s="67">
        <v>73.203320885361236</v>
      </c>
    </row>
    <row r="214" spans="1:4" x14ac:dyDescent="0.2">
      <c r="A214" s="126">
        <v>2015</v>
      </c>
      <c r="B214" s="62" t="s">
        <v>290</v>
      </c>
      <c r="C214" s="67">
        <v>69.75414749426109</v>
      </c>
      <c r="D214" s="67">
        <v>73.298052085146779</v>
      </c>
    </row>
    <row r="215" spans="1:4" x14ac:dyDescent="0.2">
      <c r="A215" s="126">
        <v>2015</v>
      </c>
      <c r="B215" s="62" t="s">
        <v>310</v>
      </c>
      <c r="C215" s="67">
        <v>69.751218209986291</v>
      </c>
      <c r="D215" s="67">
        <v>73.433321686286519</v>
      </c>
    </row>
    <row r="216" spans="1:4" x14ac:dyDescent="0.2">
      <c r="A216" s="126">
        <v>2015</v>
      </c>
      <c r="B216" s="62" t="s">
        <v>88</v>
      </c>
      <c r="C216" s="67">
        <v>69.560851904007976</v>
      </c>
      <c r="D216" s="67">
        <v>73.437136785496378</v>
      </c>
    </row>
    <row r="217" spans="1:4" x14ac:dyDescent="0.2">
      <c r="A217" s="126">
        <v>2015</v>
      </c>
      <c r="B217" s="62" t="s">
        <v>109</v>
      </c>
      <c r="C217" s="67">
        <v>70.429690305648919</v>
      </c>
      <c r="D217" s="67">
        <v>73.43424036704198</v>
      </c>
    </row>
    <row r="218" spans="1:4" x14ac:dyDescent="0.2">
      <c r="A218" s="126">
        <v>2015</v>
      </c>
      <c r="B218" s="62" t="s">
        <v>130</v>
      </c>
      <c r="C218" s="67">
        <v>70.920187766822536</v>
      </c>
      <c r="D218" s="67">
        <v>73.308626880849502</v>
      </c>
    </row>
    <row r="219" spans="1:4" x14ac:dyDescent="0.2">
      <c r="A219" s="126">
        <v>2015</v>
      </c>
      <c r="B219" s="62" t="s">
        <v>151</v>
      </c>
      <c r="C219" s="67">
        <v>71.718282780548151</v>
      </c>
      <c r="D219" s="67">
        <v>73.382800260568189</v>
      </c>
    </row>
    <row r="220" spans="1:4" x14ac:dyDescent="0.2">
      <c r="A220" s="126">
        <v>2015</v>
      </c>
      <c r="B220" s="62" t="s">
        <v>171</v>
      </c>
      <c r="C220" s="67">
        <v>71.281979618464618</v>
      </c>
      <c r="D220" s="67">
        <v>73.481098121628236</v>
      </c>
    </row>
    <row r="221" spans="1:4" x14ac:dyDescent="0.2">
      <c r="A221" s="126">
        <v>2015</v>
      </c>
      <c r="B221" s="62" t="s">
        <v>191</v>
      </c>
      <c r="C221" s="67">
        <v>70.80285842864194</v>
      </c>
      <c r="D221" s="67">
        <v>73.558538749562075</v>
      </c>
    </row>
    <row r="222" spans="1:4" x14ac:dyDescent="0.2">
      <c r="A222" s="126">
        <v>2015</v>
      </c>
      <c r="B222" s="62" t="s">
        <v>211</v>
      </c>
      <c r="C222" s="67">
        <v>70.632916872308641</v>
      </c>
      <c r="D222" s="67">
        <v>73.77567206998765</v>
      </c>
    </row>
    <row r="223" spans="1:4" x14ac:dyDescent="0.2">
      <c r="A223" s="126">
        <v>2015</v>
      </c>
      <c r="B223" s="62" t="s">
        <v>231</v>
      </c>
      <c r="C223" s="67">
        <v>70.579514299986968</v>
      </c>
      <c r="D223" s="67">
        <v>73.980010097194622</v>
      </c>
    </row>
    <row r="224" spans="1:4" x14ac:dyDescent="0.2">
      <c r="A224" s="126">
        <v>2015</v>
      </c>
      <c r="B224" s="62" t="s">
        <v>251</v>
      </c>
      <c r="C224" s="67">
        <v>70.658736727440299</v>
      </c>
      <c r="D224" s="67">
        <v>74.048601004314747</v>
      </c>
    </row>
    <row r="225" spans="1:4" x14ac:dyDescent="0.2">
      <c r="A225" s="126">
        <v>2015</v>
      </c>
      <c r="B225" s="62" t="s">
        <v>271</v>
      </c>
      <c r="C225" s="67">
        <v>71.273987122679273</v>
      </c>
      <c r="D225" s="67">
        <v>74.112436358665619</v>
      </c>
    </row>
    <row r="226" spans="1:4" x14ac:dyDescent="0.2">
      <c r="A226" s="126">
        <v>2016</v>
      </c>
      <c r="B226" s="62" t="s">
        <v>291</v>
      </c>
      <c r="C226" s="67">
        <v>71.665706092000434</v>
      </c>
      <c r="D226" s="67">
        <v>74.089185185564972</v>
      </c>
    </row>
    <row r="227" spans="1:4" x14ac:dyDescent="0.2">
      <c r="A227" s="126">
        <v>2016</v>
      </c>
      <c r="B227" s="62" t="s">
        <v>311</v>
      </c>
      <c r="C227" s="67">
        <v>72.155900814884049</v>
      </c>
      <c r="D227" s="67">
        <v>74.140244568942791</v>
      </c>
    </row>
    <row r="228" spans="1:4" x14ac:dyDescent="0.2">
      <c r="A228" s="126">
        <v>2016</v>
      </c>
      <c r="B228" s="62" t="s">
        <v>89</v>
      </c>
      <c r="C228" s="67">
        <v>72.442897581423281</v>
      </c>
      <c r="D228" s="67">
        <v>74.134710271412644</v>
      </c>
    </row>
    <row r="229" spans="1:4" x14ac:dyDescent="0.2">
      <c r="A229" s="126">
        <v>2016</v>
      </c>
      <c r="B229" s="62" t="s">
        <v>110</v>
      </c>
      <c r="C229" s="67">
        <v>72.093417955726238</v>
      </c>
      <c r="D229" s="67">
        <v>74.191477732027906</v>
      </c>
    </row>
    <row r="230" spans="1:4" x14ac:dyDescent="0.2">
      <c r="A230" s="126">
        <v>2016</v>
      </c>
      <c r="B230" s="62" t="s">
        <v>131</v>
      </c>
      <c r="C230" s="67">
        <v>72.924264128326328</v>
      </c>
      <c r="D230" s="67">
        <v>74.356930385780416</v>
      </c>
    </row>
    <row r="231" spans="1:4" x14ac:dyDescent="0.2">
      <c r="A231" s="126">
        <v>2016</v>
      </c>
      <c r="B231" s="62" t="s">
        <v>152</v>
      </c>
      <c r="C231" s="67">
        <v>72.42509388295916</v>
      </c>
      <c r="D231" s="67">
        <v>74.417431872164698</v>
      </c>
    </row>
    <row r="232" spans="1:4" x14ac:dyDescent="0.2">
      <c r="A232" s="126">
        <v>2016</v>
      </c>
      <c r="B232" s="62" t="s">
        <v>172</v>
      </c>
      <c r="C232" s="67">
        <v>73.36165598587155</v>
      </c>
      <c r="D232" s="67">
        <v>74.504598907218096</v>
      </c>
    </row>
    <row r="233" spans="1:4" x14ac:dyDescent="0.2">
      <c r="A233" s="126">
        <v>2016</v>
      </c>
      <c r="B233" s="62" t="s">
        <v>192</v>
      </c>
      <c r="C233" s="67">
        <v>73.353743584955197</v>
      </c>
      <c r="D233" s="67">
        <v>74.485658991028515</v>
      </c>
    </row>
    <row r="234" spans="1:4" x14ac:dyDescent="0.2">
      <c r="A234" s="126">
        <v>2016</v>
      </c>
      <c r="B234" s="62" t="s">
        <v>212</v>
      </c>
      <c r="C234" s="67">
        <v>72.867949590586903</v>
      </c>
      <c r="D234" s="67">
        <v>74.446603214355733</v>
      </c>
    </row>
    <row r="235" spans="1:4" x14ac:dyDescent="0.2">
      <c r="A235" s="126">
        <v>2016</v>
      </c>
      <c r="B235" s="62" t="s">
        <v>232</v>
      </c>
      <c r="C235" s="67">
        <v>72.739405019457507</v>
      </c>
      <c r="D235" s="67">
        <v>74.433040437660509</v>
      </c>
    </row>
    <row r="236" spans="1:4" x14ac:dyDescent="0.2">
      <c r="A236" s="126">
        <v>2016</v>
      </c>
      <c r="B236" s="62" t="s">
        <v>252</v>
      </c>
      <c r="C236" s="67">
        <v>72.375067655207133</v>
      </c>
      <c r="D236" s="67">
        <v>74.447406320549746</v>
      </c>
    </row>
    <row r="237" spans="1:4" x14ac:dyDescent="0.2">
      <c r="A237" s="126">
        <v>2016</v>
      </c>
      <c r="B237" s="62" t="s">
        <v>272</v>
      </c>
      <c r="C237" s="67">
        <v>72.537203217473149</v>
      </c>
      <c r="D237" s="67">
        <v>74.566118862529777</v>
      </c>
    </row>
    <row r="238" spans="1:4" x14ac:dyDescent="0.2">
      <c r="A238" s="126">
        <v>2017</v>
      </c>
      <c r="B238" s="62" t="s">
        <v>292</v>
      </c>
      <c r="C238" s="67">
        <v>73.304538396345947</v>
      </c>
      <c r="D238" s="67">
        <v>74.536392949236401</v>
      </c>
    </row>
    <row r="239" spans="1:4" x14ac:dyDescent="0.2">
      <c r="A239" s="126">
        <v>2017</v>
      </c>
      <c r="B239" s="62" t="s">
        <v>312</v>
      </c>
      <c r="C239" s="67">
        <v>72.986299356974399</v>
      </c>
      <c r="D239" s="67">
        <v>74.623790345552919</v>
      </c>
    </row>
    <row r="240" spans="1:4" x14ac:dyDescent="0.2">
      <c r="A240" s="126">
        <v>2017</v>
      </c>
      <c r="B240" s="62" t="s">
        <v>90</v>
      </c>
      <c r="C240" s="67">
        <v>73.693350606154496</v>
      </c>
      <c r="D240" s="67">
        <v>74.768654892058947</v>
      </c>
    </row>
    <row r="241" spans="1:4" x14ac:dyDescent="0.2">
      <c r="A241" s="126">
        <v>2017</v>
      </c>
      <c r="B241" s="62" t="s">
        <v>111</v>
      </c>
      <c r="C241" s="67">
        <v>73.04192221781048</v>
      </c>
      <c r="D241" s="67">
        <v>74.766734957028675</v>
      </c>
    </row>
    <row r="242" spans="1:4" x14ac:dyDescent="0.2">
      <c r="A242" s="126">
        <v>2017</v>
      </c>
      <c r="B242" s="62" t="s">
        <v>132</v>
      </c>
      <c r="C242" s="67">
        <v>72.883775068379236</v>
      </c>
      <c r="D242" s="67">
        <v>74.908949118194769</v>
      </c>
    </row>
    <row r="243" spans="1:4" x14ac:dyDescent="0.2">
      <c r="A243" s="126">
        <v>2017</v>
      </c>
      <c r="B243" s="62" t="s">
        <v>153</v>
      </c>
      <c r="C243" s="67">
        <v>72.855740886772139</v>
      </c>
      <c r="D243" s="67">
        <v>75.104353394472014</v>
      </c>
    </row>
    <row r="244" spans="1:4" x14ac:dyDescent="0.2">
      <c r="A244" s="126">
        <v>2017</v>
      </c>
      <c r="B244" s="62" t="s">
        <v>173</v>
      </c>
      <c r="C244" s="67">
        <v>72.528775871156412</v>
      </c>
      <c r="D244" s="67">
        <v>75.264121094393076</v>
      </c>
    </row>
    <row r="245" spans="1:4" x14ac:dyDescent="0.2">
      <c r="A245" s="126">
        <v>2017</v>
      </c>
      <c r="B245" s="62" t="s">
        <v>193</v>
      </c>
      <c r="C245" s="67">
        <v>72.41112367473572</v>
      </c>
      <c r="D245" s="67">
        <v>75.138180400193576</v>
      </c>
    </row>
    <row r="246" spans="1:4" x14ac:dyDescent="0.2">
      <c r="A246" s="126">
        <v>2017</v>
      </c>
      <c r="B246" s="62" t="s">
        <v>213</v>
      </c>
      <c r="C246" s="67">
        <v>72.363664828170286</v>
      </c>
      <c r="D246" s="67">
        <v>75.006908323214148</v>
      </c>
    </row>
    <row r="247" spans="1:4" x14ac:dyDescent="0.2">
      <c r="A247" s="126">
        <v>2017</v>
      </c>
      <c r="B247" s="62" t="s">
        <v>233</v>
      </c>
      <c r="C247" s="67">
        <v>72.64293211798649</v>
      </c>
      <c r="D247" s="67">
        <v>75.076017106461023</v>
      </c>
    </row>
    <row r="248" spans="1:4" x14ac:dyDescent="0.2">
      <c r="A248" s="126">
        <v>2017</v>
      </c>
      <c r="B248" s="62" t="s">
        <v>253</v>
      </c>
      <c r="C248" s="67">
        <v>72.640707366990682</v>
      </c>
      <c r="D248" s="67">
        <v>75.338483274583297</v>
      </c>
    </row>
    <row r="249" spans="1:4" x14ac:dyDescent="0.2">
      <c r="A249" s="126">
        <v>2017</v>
      </c>
      <c r="B249" s="62" t="s">
        <v>273</v>
      </c>
      <c r="C249" s="67">
        <v>72.557905092143926</v>
      </c>
      <c r="D249" s="67">
        <v>75.175362000756962</v>
      </c>
    </row>
    <row r="250" spans="1:4" x14ac:dyDescent="0.2">
      <c r="A250" s="126">
        <v>2018</v>
      </c>
      <c r="B250" s="62" t="s">
        <v>293</v>
      </c>
      <c r="C250" s="67">
        <v>72.654508821147033</v>
      </c>
      <c r="D250" s="67">
        <v>75.30308514652522</v>
      </c>
    </row>
    <row r="251" spans="1:4" x14ac:dyDescent="0.2">
      <c r="A251" s="126">
        <v>2018</v>
      </c>
      <c r="B251" s="62" t="s">
        <v>313</v>
      </c>
      <c r="C251" s="67">
        <v>73.057113258776027</v>
      </c>
      <c r="D251" s="67">
        <v>75.37528469149548</v>
      </c>
    </row>
    <row r="252" spans="1:4" x14ac:dyDescent="0.2">
      <c r="A252" s="126">
        <v>2018</v>
      </c>
      <c r="B252" s="62" t="s">
        <v>91</v>
      </c>
      <c r="C252" s="67">
        <v>73.621207106080462</v>
      </c>
      <c r="D252" s="67">
        <v>75.561069614687582</v>
      </c>
    </row>
    <row r="253" spans="1:4" x14ac:dyDescent="0.2">
      <c r="A253" s="126">
        <v>2018</v>
      </c>
      <c r="B253" s="62" t="s">
        <v>112</v>
      </c>
      <c r="C253" s="67">
        <v>73.673544078294313</v>
      </c>
      <c r="D253" s="67">
        <v>75.593529445092898</v>
      </c>
    </row>
    <row r="254" spans="1:4" x14ac:dyDescent="0.2">
      <c r="A254" s="126">
        <v>2018</v>
      </c>
      <c r="B254" s="62" t="s">
        <v>133</v>
      </c>
      <c r="C254" s="67">
        <v>74.335527698749146</v>
      </c>
      <c r="D254" s="67">
        <v>75.631977883027858</v>
      </c>
    </row>
    <row r="255" spans="1:4" x14ac:dyDescent="0.2">
      <c r="A255" s="126">
        <v>2018</v>
      </c>
      <c r="B255" s="62" t="s">
        <v>154</v>
      </c>
      <c r="C255" s="67">
        <v>74.681119678278307</v>
      </c>
      <c r="D255" s="67">
        <v>75.548796641450622</v>
      </c>
    </row>
    <row r="256" spans="1:4" x14ac:dyDescent="0.2">
      <c r="A256" s="126">
        <v>2018</v>
      </c>
      <c r="B256" s="62" t="s">
        <v>174</v>
      </c>
      <c r="C256" s="67">
        <v>75.142737037598422</v>
      </c>
      <c r="D256" s="67">
        <v>75.518698850426787</v>
      </c>
    </row>
    <row r="257" spans="1:4" x14ac:dyDescent="0.2">
      <c r="A257" s="126">
        <v>2018</v>
      </c>
      <c r="B257" s="62" t="s">
        <v>194</v>
      </c>
      <c r="C257" s="67">
        <v>75.174568264156463</v>
      </c>
      <c r="D257" s="67">
        <v>75.556981399941904</v>
      </c>
    </row>
    <row r="258" spans="1:4" x14ac:dyDescent="0.2">
      <c r="A258" s="126">
        <v>2018</v>
      </c>
      <c r="B258" s="62" t="s">
        <v>214</v>
      </c>
      <c r="C258" s="67">
        <v>74.980522242309931</v>
      </c>
      <c r="D258" s="67">
        <v>75.552678799441637</v>
      </c>
    </row>
    <row r="259" spans="1:4" x14ac:dyDescent="0.2">
      <c r="A259" s="126">
        <v>2018</v>
      </c>
      <c r="B259" s="62" t="s">
        <v>234</v>
      </c>
      <c r="C259" s="67">
        <v>75.241315257000039</v>
      </c>
      <c r="D259" s="67">
        <v>75.711868305729752</v>
      </c>
    </row>
    <row r="260" spans="1:4" x14ac:dyDescent="0.2">
      <c r="A260" s="126">
        <v>2018</v>
      </c>
      <c r="B260" s="62" t="s">
        <v>254</v>
      </c>
      <c r="C260" s="67">
        <v>75.800450226827749</v>
      </c>
      <c r="D260" s="67">
        <v>75.7608129804497</v>
      </c>
    </row>
    <row r="261" spans="1:4" x14ac:dyDescent="0.2">
      <c r="A261" s="126">
        <v>2018</v>
      </c>
      <c r="B261" s="62" t="s">
        <v>274</v>
      </c>
      <c r="C261" s="67">
        <v>76.223667218811499</v>
      </c>
      <c r="D261" s="67">
        <v>75.833081081136413</v>
      </c>
    </row>
    <row r="262" spans="1:4" x14ac:dyDescent="0.2">
      <c r="A262" s="126">
        <v>2019</v>
      </c>
      <c r="B262" s="62" t="s">
        <v>294</v>
      </c>
      <c r="C262" s="67">
        <v>76.038291131993304</v>
      </c>
      <c r="D262" s="67">
        <v>76.106094454324619</v>
      </c>
    </row>
    <row r="263" spans="1:4" x14ac:dyDescent="0.2">
      <c r="A263" s="126">
        <v>2019</v>
      </c>
      <c r="B263" s="62" t="s">
        <v>314</v>
      </c>
      <c r="C263" s="67">
        <v>75.497711822077861</v>
      </c>
      <c r="D263" s="67">
        <v>76.127453766378309</v>
      </c>
    </row>
    <row r="264" spans="1:4" x14ac:dyDescent="0.2">
      <c r="A264" s="126">
        <v>2019</v>
      </c>
      <c r="B264" s="62" t="s">
        <v>92</v>
      </c>
      <c r="C264" s="67">
        <v>75.412865856710383</v>
      </c>
      <c r="D264" s="67">
        <v>76.056950767717879</v>
      </c>
    </row>
    <row r="265" spans="1:4" x14ac:dyDescent="0.2">
      <c r="A265" s="126">
        <v>2019</v>
      </c>
      <c r="B265" s="62" t="s">
        <v>113</v>
      </c>
      <c r="C265" s="67">
        <v>75.536402180187238</v>
      </c>
      <c r="D265" s="67">
        <v>76.113268679439074</v>
      </c>
    </row>
    <row r="266" spans="1:4" x14ac:dyDescent="0.2">
      <c r="A266" s="126">
        <v>2019</v>
      </c>
      <c r="B266" s="64" t="s">
        <v>134</v>
      </c>
      <c r="C266" s="67">
        <v>75.273517827623479</v>
      </c>
      <c r="D266" s="67">
        <v>76.049416778570034</v>
      </c>
    </row>
    <row r="267" spans="1:4" x14ac:dyDescent="0.2">
      <c r="A267" s="126">
        <v>2019</v>
      </c>
      <c r="B267" s="64" t="s">
        <v>538</v>
      </c>
      <c r="C267" s="67">
        <v>75.002806248646607</v>
      </c>
      <c r="D267" s="67">
        <v>76.102367073888104</v>
      </c>
    </row>
    <row r="268" spans="1:4" x14ac:dyDescent="0.2">
      <c r="A268" s="126">
        <v>2019</v>
      </c>
      <c r="B268" s="69" t="s">
        <v>539</v>
      </c>
      <c r="C268" s="70">
        <v>74.701008691426622</v>
      </c>
      <c r="D268" s="70">
        <v>76.126454616971998</v>
      </c>
    </row>
  </sheetData>
  <mergeCells count="1">
    <mergeCell ref="C22:D22"/>
  </mergeCells>
  <hyperlinks>
    <hyperlink ref="B20" r:id="rId1"/>
    <hyperlink ref="I2" location="'Contents and Links'!A1" display="Contents and Links"/>
    <hyperlink ref="I1" location="'Cymru Lewyrchus'!A1" display="Cymru Lewyrchus"/>
  </hyperlinks>
  <pageMargins left="0.7" right="0.7" top="0.75" bottom="0.75" header="0.3" footer="0.3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L1" sqref="L1"/>
    </sheetView>
  </sheetViews>
  <sheetFormatPr defaultColWidth="8.88671875" defaultRowHeight="15" x14ac:dyDescent="0.2"/>
  <cols>
    <col min="1" max="1" width="13.44140625" style="84" customWidth="1"/>
    <col min="2" max="3" width="9" style="84" customWidth="1"/>
    <col min="4" max="6" width="8.88671875" style="84"/>
    <col min="7" max="7" width="11.88671875" style="84" customWidth="1"/>
    <col min="8" max="10" width="8.88671875" style="84"/>
    <col min="11" max="11" width="9.44140625" style="84" customWidth="1"/>
    <col min="12" max="16384" width="8.88671875" style="84"/>
  </cols>
  <sheetData>
    <row r="1" spans="1:12" ht="15.75" x14ac:dyDescent="0.2">
      <c r="A1" s="254" t="s">
        <v>743</v>
      </c>
      <c r="B1" s="83"/>
      <c r="C1" s="83"/>
      <c r="D1" s="83"/>
      <c r="E1" s="83"/>
      <c r="F1" s="83"/>
      <c r="G1" s="83"/>
      <c r="H1" s="83"/>
      <c r="I1" s="83"/>
      <c r="L1" s="19" t="s">
        <v>454</v>
      </c>
    </row>
    <row r="2" spans="1:12" x14ac:dyDescent="0.2">
      <c r="A2" s="83"/>
      <c r="B2" s="83"/>
      <c r="C2" s="83"/>
      <c r="D2" s="83"/>
      <c r="E2" s="83"/>
      <c r="F2" s="83"/>
      <c r="G2" s="83"/>
      <c r="H2" s="83"/>
      <c r="I2" s="83"/>
      <c r="L2" s="255" t="s">
        <v>68</v>
      </c>
    </row>
    <row r="3" spans="1:12" x14ac:dyDescent="0.2">
      <c r="A3" s="83"/>
      <c r="B3" s="83"/>
      <c r="C3" s="83"/>
      <c r="D3" s="83"/>
      <c r="E3" s="83"/>
      <c r="F3" s="83"/>
      <c r="G3" s="83"/>
      <c r="H3" s="83"/>
      <c r="I3" s="83"/>
      <c r="K3" s="256"/>
    </row>
    <row r="4" spans="1:12" x14ac:dyDescent="0.2">
      <c r="A4" s="83"/>
      <c r="B4" s="83"/>
      <c r="C4" s="83"/>
      <c r="D4" s="83"/>
      <c r="E4" s="83"/>
      <c r="F4" s="83"/>
      <c r="G4" s="83"/>
      <c r="H4" s="83"/>
      <c r="I4" s="83"/>
    </row>
    <row r="5" spans="1:12" x14ac:dyDescent="0.2">
      <c r="A5" s="83"/>
      <c r="B5" s="83"/>
      <c r="C5" s="83"/>
      <c r="D5" s="83"/>
      <c r="E5" s="83"/>
      <c r="F5" s="83"/>
      <c r="G5" s="83"/>
      <c r="H5" s="83"/>
      <c r="I5" s="83"/>
    </row>
    <row r="6" spans="1:12" x14ac:dyDescent="0.2">
      <c r="A6" s="83"/>
      <c r="B6" s="83"/>
      <c r="C6" s="83"/>
      <c r="D6" s="83"/>
      <c r="E6" s="83"/>
      <c r="F6" s="83"/>
      <c r="G6" s="83"/>
      <c r="H6" s="83"/>
      <c r="I6" s="83"/>
    </row>
    <row r="7" spans="1:12" x14ac:dyDescent="0.2">
      <c r="A7" s="83"/>
      <c r="B7" s="83"/>
      <c r="C7" s="83"/>
      <c r="D7" s="83"/>
      <c r="E7" s="83"/>
      <c r="F7" s="83"/>
      <c r="G7" s="83"/>
      <c r="H7" s="83"/>
      <c r="I7" s="83"/>
    </row>
    <row r="8" spans="1:12" x14ac:dyDescent="0.2">
      <c r="A8" s="83"/>
      <c r="B8" s="83"/>
      <c r="C8" s="83"/>
      <c r="D8" s="83"/>
      <c r="E8" s="83"/>
      <c r="F8" s="83"/>
      <c r="G8" s="83"/>
      <c r="H8" s="83"/>
      <c r="I8" s="83"/>
    </row>
    <row r="9" spans="1:12" x14ac:dyDescent="0.2">
      <c r="A9" s="83"/>
      <c r="B9" s="83"/>
      <c r="C9" s="83"/>
      <c r="D9" s="83"/>
      <c r="E9" s="83"/>
      <c r="F9" s="83"/>
      <c r="G9" s="83"/>
      <c r="H9" s="83"/>
      <c r="I9" s="83"/>
    </row>
    <row r="10" spans="1:12" x14ac:dyDescent="0.2">
      <c r="A10" s="83"/>
      <c r="B10" s="83"/>
      <c r="C10" s="83"/>
      <c r="D10" s="83"/>
      <c r="E10" s="83"/>
      <c r="F10" s="83"/>
      <c r="G10" s="83"/>
      <c r="H10" s="83"/>
      <c r="I10" s="83"/>
    </row>
    <row r="11" spans="1:12" x14ac:dyDescent="0.2">
      <c r="A11" s="83"/>
      <c r="B11" s="83"/>
      <c r="C11" s="83"/>
      <c r="D11" s="83"/>
      <c r="E11" s="83"/>
      <c r="F11" s="83"/>
      <c r="G11" s="83"/>
      <c r="H11" s="83"/>
      <c r="I11" s="83"/>
    </row>
    <row r="12" spans="1:12" x14ac:dyDescent="0.2">
      <c r="A12" s="83"/>
      <c r="B12" s="83"/>
      <c r="C12" s="83"/>
      <c r="D12" s="83"/>
      <c r="E12" s="83"/>
      <c r="F12" s="83"/>
      <c r="G12" s="83"/>
      <c r="H12" s="83"/>
      <c r="I12" s="83"/>
    </row>
    <row r="13" spans="1:12" x14ac:dyDescent="0.2">
      <c r="A13" s="83"/>
      <c r="B13" s="83"/>
      <c r="C13" s="83"/>
      <c r="D13" s="83"/>
      <c r="E13" s="83"/>
      <c r="F13" s="83"/>
      <c r="G13" s="83"/>
      <c r="H13" s="83"/>
      <c r="I13" s="83"/>
    </row>
    <row r="14" spans="1:12" x14ac:dyDescent="0.2">
      <c r="A14" s="83"/>
      <c r="B14" s="83"/>
      <c r="C14" s="83"/>
      <c r="D14" s="83"/>
      <c r="E14" s="83"/>
      <c r="F14" s="83"/>
      <c r="G14" s="83"/>
      <c r="H14" s="83"/>
      <c r="I14" s="83"/>
    </row>
    <row r="15" spans="1:12" x14ac:dyDescent="0.2">
      <c r="A15" s="83"/>
      <c r="B15" s="83"/>
      <c r="C15" s="83"/>
      <c r="D15" s="83"/>
      <c r="E15" s="83"/>
      <c r="F15" s="83"/>
      <c r="G15" s="83"/>
      <c r="H15" s="83"/>
      <c r="I15" s="83"/>
    </row>
    <row r="16" spans="1:12" x14ac:dyDescent="0.2">
      <c r="A16" s="83"/>
      <c r="B16" s="83"/>
      <c r="C16" s="83"/>
      <c r="D16" s="83"/>
      <c r="E16" s="83"/>
      <c r="F16" s="83"/>
      <c r="G16" s="83"/>
      <c r="H16" s="83"/>
      <c r="I16" s="83"/>
    </row>
    <row r="17" spans="1:9" x14ac:dyDescent="0.2">
      <c r="A17" s="83"/>
      <c r="B17" s="83"/>
      <c r="C17" s="83"/>
      <c r="D17" s="83"/>
      <c r="E17" s="83"/>
      <c r="F17" s="83"/>
      <c r="G17" s="83"/>
      <c r="H17" s="83"/>
      <c r="I17" s="83"/>
    </row>
    <row r="18" spans="1:9" x14ac:dyDescent="0.2">
      <c r="A18" s="231" t="s">
        <v>455</v>
      </c>
      <c r="C18" s="83"/>
      <c r="D18" s="83"/>
      <c r="F18" s="83"/>
      <c r="G18" s="83"/>
      <c r="H18" s="83"/>
      <c r="I18" s="83"/>
    </row>
    <row r="19" spans="1:9" x14ac:dyDescent="0.2">
      <c r="A19" s="105" t="s">
        <v>718</v>
      </c>
      <c r="B19" s="105"/>
      <c r="C19" s="83"/>
      <c r="D19" s="83"/>
      <c r="E19" s="83"/>
      <c r="F19" s="83"/>
      <c r="G19" s="83"/>
      <c r="H19" s="83"/>
      <c r="I19" s="83"/>
    </row>
    <row r="20" spans="1:9" x14ac:dyDescent="0.2">
      <c r="A20" s="105" t="s">
        <v>435</v>
      </c>
      <c r="B20" s="105"/>
      <c r="C20" s="83"/>
      <c r="D20" s="83"/>
      <c r="E20" s="83"/>
      <c r="F20" s="83"/>
      <c r="G20" s="83"/>
      <c r="H20" s="83"/>
      <c r="I20" s="83"/>
    </row>
    <row r="21" spans="1:9" x14ac:dyDescent="0.2">
      <c r="A21" s="105"/>
      <c r="B21" s="105"/>
      <c r="C21" s="83"/>
      <c r="D21" s="83"/>
      <c r="E21" s="83"/>
      <c r="F21" s="83"/>
      <c r="G21" s="83"/>
      <c r="H21" s="83"/>
      <c r="I21" s="83"/>
    </row>
    <row r="22" spans="1:9" ht="15.75" thickBot="1" x14ac:dyDescent="0.25">
      <c r="A22" s="373" t="s">
        <v>744</v>
      </c>
      <c r="B22" s="431" t="s">
        <v>19</v>
      </c>
      <c r="C22" s="431" t="s">
        <v>20</v>
      </c>
      <c r="D22" s="431" t="s">
        <v>21</v>
      </c>
      <c r="E22" s="431" t="s">
        <v>22</v>
      </c>
      <c r="F22" s="431" t="s">
        <v>23</v>
      </c>
      <c r="G22" s="83"/>
      <c r="H22" s="83"/>
      <c r="I22" s="83"/>
    </row>
    <row r="23" spans="1:9" x14ac:dyDescent="0.2">
      <c r="A23" s="60" t="s">
        <v>70</v>
      </c>
      <c r="B23" s="223">
        <v>23.919073999999998</v>
      </c>
      <c r="C23" s="223">
        <v>24.675053999999999</v>
      </c>
      <c r="D23" s="223">
        <v>20.958991000000001</v>
      </c>
      <c r="E23" s="223">
        <v>20.32</v>
      </c>
      <c r="F23" s="223">
        <v>19</v>
      </c>
      <c r="G23" s="83"/>
      <c r="H23" s="83"/>
      <c r="I23" s="83"/>
    </row>
    <row r="24" spans="1:9" x14ac:dyDescent="0.2">
      <c r="A24" s="83"/>
      <c r="B24" s="83"/>
      <c r="C24" s="83"/>
      <c r="D24" s="83"/>
      <c r="E24" s="83"/>
      <c r="F24" s="83"/>
      <c r="G24" s="83"/>
      <c r="H24" s="83"/>
      <c r="I24" s="83"/>
    </row>
    <row r="25" spans="1:9" x14ac:dyDescent="0.2">
      <c r="A25" s="83"/>
      <c r="B25" s="83"/>
      <c r="C25" s="83"/>
      <c r="D25" s="83"/>
      <c r="E25" s="83"/>
      <c r="F25" s="83"/>
      <c r="G25" s="83"/>
      <c r="H25" s="83"/>
      <c r="I25" s="83"/>
    </row>
    <row r="26" spans="1:9" x14ac:dyDescent="0.2">
      <c r="A26" s="83"/>
      <c r="B26" s="83"/>
      <c r="C26" s="83"/>
      <c r="D26" s="83"/>
      <c r="E26" s="83"/>
      <c r="F26" s="83"/>
      <c r="G26" s="83"/>
      <c r="H26" s="83"/>
      <c r="I26" s="83"/>
    </row>
    <row r="27" spans="1:9" x14ac:dyDescent="0.2">
      <c r="A27" s="83"/>
      <c r="B27" s="83"/>
      <c r="C27" s="83"/>
      <c r="D27" s="83"/>
      <c r="E27" s="83"/>
      <c r="F27" s="83"/>
      <c r="G27" s="83"/>
      <c r="H27" s="83"/>
      <c r="I27" s="83"/>
    </row>
    <row r="28" spans="1:9" x14ac:dyDescent="0.2">
      <c r="A28" s="83"/>
      <c r="B28" s="83"/>
      <c r="C28" s="83"/>
      <c r="D28" s="83"/>
      <c r="E28" s="83"/>
      <c r="F28" s="83"/>
      <c r="G28" s="83"/>
      <c r="H28" s="83"/>
      <c r="I28" s="83"/>
    </row>
    <row r="29" spans="1:9" x14ac:dyDescent="0.2">
      <c r="A29" s="83"/>
      <c r="B29" s="83"/>
      <c r="C29" s="83"/>
      <c r="D29" s="83"/>
      <c r="E29" s="83"/>
      <c r="F29" s="83"/>
      <c r="G29" s="83"/>
      <c r="H29" s="83"/>
      <c r="I29" s="83"/>
    </row>
    <row r="30" spans="1:9" x14ac:dyDescent="0.2">
      <c r="A30" s="83"/>
      <c r="B30" s="83"/>
      <c r="C30" s="83"/>
      <c r="D30" s="83"/>
      <c r="E30" s="83"/>
      <c r="F30" s="83"/>
      <c r="G30" s="83"/>
      <c r="H30" s="83"/>
      <c r="I30" s="83"/>
    </row>
    <row r="31" spans="1:9" x14ac:dyDescent="0.2">
      <c r="A31" s="83"/>
      <c r="B31" s="83"/>
      <c r="C31" s="83"/>
      <c r="D31" s="83"/>
      <c r="E31" s="83"/>
      <c r="F31" s="83"/>
      <c r="G31" s="83"/>
      <c r="H31" s="83"/>
      <c r="I31" s="83"/>
    </row>
    <row r="32" spans="1:9" x14ac:dyDescent="0.2">
      <c r="A32" s="83"/>
      <c r="B32" s="83"/>
      <c r="C32" s="83"/>
      <c r="D32" s="83"/>
      <c r="E32" s="83"/>
      <c r="F32" s="83"/>
      <c r="G32" s="83"/>
      <c r="H32" s="83"/>
      <c r="I32" s="83"/>
    </row>
    <row r="33" spans="1:9" x14ac:dyDescent="0.2">
      <c r="A33" s="83"/>
      <c r="B33" s="83"/>
      <c r="C33" s="83"/>
      <c r="D33" s="83"/>
      <c r="E33" s="83"/>
      <c r="F33" s="83"/>
      <c r="G33" s="83"/>
      <c r="H33" s="83"/>
      <c r="I33" s="83"/>
    </row>
    <row r="34" spans="1:9" x14ac:dyDescent="0.2">
      <c r="A34" s="83"/>
      <c r="B34" s="83"/>
      <c r="C34" s="83"/>
      <c r="D34" s="83"/>
      <c r="E34" s="83"/>
      <c r="F34" s="83"/>
      <c r="G34" s="83"/>
      <c r="H34" s="83"/>
      <c r="I34" s="83"/>
    </row>
    <row r="35" spans="1:9" x14ac:dyDescent="0.2">
      <c r="A35" s="83"/>
      <c r="B35" s="83"/>
      <c r="C35" s="83"/>
      <c r="D35" s="83"/>
      <c r="E35" s="83"/>
      <c r="F35" s="83"/>
      <c r="G35" s="83"/>
      <c r="H35" s="83"/>
      <c r="I35" s="83"/>
    </row>
    <row r="36" spans="1:9" x14ac:dyDescent="0.2">
      <c r="A36" s="83"/>
      <c r="B36" s="83"/>
      <c r="C36" s="83"/>
      <c r="D36" s="83"/>
      <c r="E36" s="83"/>
      <c r="F36" s="83"/>
      <c r="G36" s="83"/>
      <c r="H36" s="83"/>
      <c r="I36" s="83"/>
    </row>
    <row r="37" spans="1:9" x14ac:dyDescent="0.2">
      <c r="A37" s="83"/>
      <c r="B37" s="83"/>
      <c r="C37" s="83"/>
      <c r="D37" s="83"/>
      <c r="E37" s="83"/>
      <c r="F37" s="83"/>
      <c r="G37" s="83"/>
      <c r="H37" s="83"/>
      <c r="I37" s="83"/>
    </row>
    <row r="38" spans="1:9" x14ac:dyDescent="0.2">
      <c r="A38" s="83"/>
      <c r="B38" s="83"/>
      <c r="C38" s="83"/>
      <c r="D38" s="83"/>
      <c r="E38" s="83"/>
      <c r="F38" s="83"/>
      <c r="G38" s="83"/>
      <c r="H38" s="83"/>
      <c r="I38" s="83"/>
    </row>
  </sheetData>
  <hyperlinks>
    <hyperlink ref="L2" location="'Contents and Links'!A1" display="Contents and Links"/>
    <hyperlink ref="L1" location="'Cymru o Gymunedau Cydlynus'!A1" display="Cymru o Gymunedau Cydlynus"/>
    <hyperlink ref="A18" r:id="rId1"/>
  </hyperlinks>
  <pageMargins left="0.7" right="0.7" top="0.75" bottom="0.75" header="0.3" footer="0.3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Normal="100" workbookViewId="0">
      <selection activeCell="G1" sqref="G1"/>
    </sheetView>
  </sheetViews>
  <sheetFormatPr defaultColWidth="8.88671875" defaultRowHeight="15" x14ac:dyDescent="0.2"/>
  <cols>
    <col min="1" max="1" width="35.5546875" style="84" customWidth="1"/>
    <col min="2" max="2" width="14.109375" style="84" customWidth="1"/>
    <col min="3" max="8" width="8.88671875" style="84"/>
    <col min="9" max="9" width="28.33203125" style="84" customWidth="1"/>
    <col min="10" max="16384" width="8.88671875" style="84"/>
  </cols>
  <sheetData>
    <row r="1" spans="1:7" ht="15.75" x14ac:dyDescent="0.2">
      <c r="A1" s="254" t="s">
        <v>754</v>
      </c>
      <c r="B1" s="83"/>
      <c r="C1" s="83"/>
      <c r="G1" s="19" t="s">
        <v>454</v>
      </c>
    </row>
    <row r="2" spans="1:7" x14ac:dyDescent="0.2">
      <c r="A2" s="83"/>
      <c r="B2" s="83"/>
      <c r="C2" s="83"/>
      <c r="G2" s="255" t="s">
        <v>68</v>
      </c>
    </row>
    <row r="3" spans="1:7" x14ac:dyDescent="0.2">
      <c r="A3" s="83"/>
      <c r="B3" s="83"/>
      <c r="C3" s="83"/>
    </row>
    <row r="4" spans="1:7" x14ac:dyDescent="0.2">
      <c r="A4" s="83"/>
      <c r="B4" s="83"/>
      <c r="C4" s="83"/>
    </row>
    <row r="5" spans="1:7" x14ac:dyDescent="0.2">
      <c r="A5" s="83"/>
      <c r="B5" s="83"/>
      <c r="C5" s="83"/>
    </row>
    <row r="6" spans="1:7" x14ac:dyDescent="0.2">
      <c r="A6" s="83"/>
      <c r="B6" s="83"/>
      <c r="C6" s="83"/>
    </row>
    <row r="7" spans="1:7" x14ac:dyDescent="0.2">
      <c r="A7" s="83"/>
      <c r="B7" s="83"/>
      <c r="C7" s="83"/>
    </row>
    <row r="8" spans="1:7" x14ac:dyDescent="0.2">
      <c r="A8" s="83"/>
      <c r="B8" s="83"/>
      <c r="C8" s="83"/>
    </row>
    <row r="9" spans="1:7" x14ac:dyDescent="0.2">
      <c r="A9" s="83"/>
      <c r="B9" s="83"/>
      <c r="C9" s="83"/>
    </row>
    <row r="10" spans="1:7" x14ac:dyDescent="0.2">
      <c r="A10" s="83"/>
      <c r="B10" s="83"/>
      <c r="C10" s="83"/>
    </row>
    <row r="11" spans="1:7" x14ac:dyDescent="0.2">
      <c r="A11" s="83"/>
      <c r="B11" s="83"/>
      <c r="C11" s="83"/>
    </row>
    <row r="12" spans="1:7" x14ac:dyDescent="0.2">
      <c r="A12" s="83"/>
      <c r="B12" s="83"/>
      <c r="C12" s="83"/>
    </row>
    <row r="13" spans="1:7" x14ac:dyDescent="0.2">
      <c r="A13" s="83"/>
      <c r="B13" s="83"/>
      <c r="C13" s="83"/>
    </row>
    <row r="14" spans="1:7" x14ac:dyDescent="0.2">
      <c r="A14" s="83"/>
      <c r="B14" s="83"/>
      <c r="C14" s="83"/>
    </row>
    <row r="15" spans="1:7" x14ac:dyDescent="0.2">
      <c r="A15" s="83"/>
      <c r="B15" s="83"/>
      <c r="C15" s="83"/>
    </row>
    <row r="16" spans="1:7" x14ac:dyDescent="0.2">
      <c r="A16" s="83"/>
      <c r="B16" s="83"/>
      <c r="C16" s="83"/>
    </row>
    <row r="17" spans="1:5" x14ac:dyDescent="0.2">
      <c r="A17" s="83"/>
      <c r="B17" s="83"/>
      <c r="C17" s="83"/>
    </row>
    <row r="19" spans="1:5" x14ac:dyDescent="0.2">
      <c r="A19" s="231" t="s">
        <v>455</v>
      </c>
      <c r="B19" s="105"/>
      <c r="C19" s="105"/>
      <c r="D19" s="83"/>
    </row>
    <row r="20" spans="1:5" x14ac:dyDescent="0.2">
      <c r="A20" s="105" t="s">
        <v>718</v>
      </c>
      <c r="B20" s="105"/>
      <c r="C20" s="105"/>
      <c r="D20" s="105"/>
      <c r="E20" s="83"/>
    </row>
    <row r="21" spans="1:5" x14ac:dyDescent="0.2">
      <c r="A21" s="105" t="s">
        <v>435</v>
      </c>
      <c r="B21" s="105"/>
      <c r="C21" s="105"/>
      <c r="D21" s="105"/>
      <c r="E21" s="83"/>
    </row>
    <row r="22" spans="1:5" x14ac:dyDescent="0.2">
      <c r="A22" s="105"/>
      <c r="B22" s="105"/>
      <c r="C22" s="105"/>
      <c r="D22" s="105"/>
      <c r="E22" s="83"/>
    </row>
    <row r="23" spans="1:5" ht="15.75" thickBot="1" x14ac:dyDescent="0.25">
      <c r="A23" s="441" t="s">
        <v>756</v>
      </c>
      <c r="B23" s="431" t="s">
        <v>367</v>
      </c>
      <c r="C23" s="83"/>
    </row>
    <row r="24" spans="1:5" x14ac:dyDescent="0.2">
      <c r="A24" s="404" t="s">
        <v>745</v>
      </c>
      <c r="B24" s="387">
        <v>1.2409999999999999</v>
      </c>
      <c r="C24" s="83"/>
    </row>
    <row r="25" spans="1:5" x14ac:dyDescent="0.2">
      <c r="A25" s="100" t="s">
        <v>746</v>
      </c>
      <c r="B25" s="387">
        <v>1.2569999999999999</v>
      </c>
      <c r="C25" s="83"/>
    </row>
    <row r="26" spans="1:5" x14ac:dyDescent="0.2">
      <c r="A26" s="100" t="s">
        <v>747</v>
      </c>
      <c r="B26" s="387">
        <v>1.8049999999999999</v>
      </c>
      <c r="C26" s="83"/>
    </row>
    <row r="27" spans="1:5" x14ac:dyDescent="0.2">
      <c r="A27" s="100" t="s">
        <v>748</v>
      </c>
      <c r="B27" s="387">
        <v>1.9769999999999999</v>
      </c>
      <c r="C27" s="83"/>
    </row>
    <row r="28" spans="1:5" x14ac:dyDescent="0.2">
      <c r="A28" s="100" t="s">
        <v>749</v>
      </c>
      <c r="B28" s="387">
        <v>4.7409999999999997</v>
      </c>
      <c r="C28" s="83"/>
    </row>
    <row r="29" spans="1:5" x14ac:dyDescent="0.2">
      <c r="A29" s="100" t="s">
        <v>750</v>
      </c>
      <c r="B29" s="387">
        <v>6.4719999999999995</v>
      </c>
      <c r="C29" s="83"/>
    </row>
    <row r="30" spans="1:5" x14ac:dyDescent="0.2">
      <c r="A30" s="100" t="s">
        <v>751</v>
      </c>
      <c r="B30" s="387">
        <v>6.952</v>
      </c>
      <c r="C30" s="83"/>
    </row>
    <row r="31" spans="1:5" x14ac:dyDescent="0.2">
      <c r="A31" s="100" t="s">
        <v>752</v>
      </c>
      <c r="B31" s="387">
        <v>7.1840000000000002</v>
      </c>
      <c r="C31" s="83"/>
    </row>
    <row r="32" spans="1:5" x14ac:dyDescent="0.2">
      <c r="A32" s="101" t="s">
        <v>753</v>
      </c>
      <c r="B32" s="61">
        <v>8.4529999999999994</v>
      </c>
      <c r="C32" s="83"/>
    </row>
    <row r="34" spans="7:7" ht="15.75" x14ac:dyDescent="0.2">
      <c r="G34" s="442"/>
    </row>
  </sheetData>
  <hyperlinks>
    <hyperlink ref="G2" location="'Contents and Links'!A1" display="Contents and Links"/>
    <hyperlink ref="G1" location="'Cymru o Gymunedau Cydlynus'!A1" display="Cymru o Gymunedau Cydlynus"/>
    <hyperlink ref="A19" r:id="rId1"/>
  </hyperlinks>
  <pageMargins left="0.7" right="0.7" top="0.75" bottom="0.75" header="0.3" footer="0.3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D1" sqref="D1"/>
    </sheetView>
  </sheetViews>
  <sheetFormatPr defaultColWidth="8.88671875" defaultRowHeight="15" x14ac:dyDescent="0.2"/>
  <cols>
    <col min="1" max="1" width="47.6640625" style="84" customWidth="1"/>
    <col min="2" max="2" width="9.21875" style="84" customWidth="1"/>
    <col min="3" max="4" width="8.88671875" style="84"/>
    <col min="5" max="5" width="28.5546875" style="84" customWidth="1"/>
    <col min="6" max="16384" width="8.88671875" style="84"/>
  </cols>
  <sheetData>
    <row r="1" spans="1:4" ht="15.75" x14ac:dyDescent="0.2">
      <c r="A1" s="254" t="s">
        <v>787</v>
      </c>
      <c r="B1" s="83"/>
      <c r="D1" s="19" t="s">
        <v>454</v>
      </c>
    </row>
    <row r="2" spans="1:4" x14ac:dyDescent="0.2">
      <c r="A2" s="83"/>
      <c r="B2" s="83"/>
      <c r="D2" s="255" t="s">
        <v>68</v>
      </c>
    </row>
    <row r="3" spans="1:4" x14ac:dyDescent="0.2">
      <c r="A3" s="83"/>
      <c r="B3" s="83"/>
    </row>
    <row r="4" spans="1:4" x14ac:dyDescent="0.2">
      <c r="A4" s="83"/>
      <c r="B4" s="83"/>
    </row>
    <row r="5" spans="1:4" x14ac:dyDescent="0.2">
      <c r="A5" s="83"/>
      <c r="B5" s="83"/>
    </row>
    <row r="6" spans="1:4" x14ac:dyDescent="0.2">
      <c r="A6" s="83"/>
      <c r="B6" s="83"/>
    </row>
    <row r="7" spans="1:4" x14ac:dyDescent="0.2">
      <c r="A7" s="83"/>
      <c r="B7" s="83"/>
    </row>
    <row r="8" spans="1:4" x14ac:dyDescent="0.2">
      <c r="A8" s="83"/>
      <c r="B8" s="83"/>
    </row>
    <row r="9" spans="1:4" x14ac:dyDescent="0.2">
      <c r="A9" s="83"/>
      <c r="B9" s="83"/>
    </row>
    <row r="10" spans="1:4" x14ac:dyDescent="0.2">
      <c r="A10" s="83"/>
      <c r="B10" s="83"/>
    </row>
    <row r="11" spans="1:4" x14ac:dyDescent="0.2">
      <c r="A11" s="83"/>
      <c r="B11" s="83"/>
    </row>
    <row r="12" spans="1:4" x14ac:dyDescent="0.2">
      <c r="A12" s="83"/>
      <c r="B12" s="83"/>
    </row>
    <row r="13" spans="1:4" x14ac:dyDescent="0.2">
      <c r="A13" s="83"/>
      <c r="B13" s="83"/>
    </row>
    <row r="14" spans="1:4" x14ac:dyDescent="0.2">
      <c r="A14" s="83"/>
      <c r="B14" s="83"/>
    </row>
    <row r="15" spans="1:4" x14ac:dyDescent="0.2">
      <c r="A15" s="83"/>
      <c r="B15" s="83"/>
    </row>
    <row r="16" spans="1:4" x14ac:dyDescent="0.2">
      <c r="A16" s="83"/>
      <c r="B16" s="83"/>
    </row>
    <row r="17" spans="1:6" x14ac:dyDescent="0.2">
      <c r="A17" s="83"/>
      <c r="B17" s="83"/>
    </row>
    <row r="18" spans="1:6" x14ac:dyDescent="0.2">
      <c r="C18" s="105"/>
      <c r="D18" s="83"/>
    </row>
    <row r="19" spans="1:6" x14ac:dyDescent="0.2">
      <c r="C19" s="105"/>
      <c r="D19" s="105"/>
      <c r="E19" s="83"/>
    </row>
    <row r="20" spans="1:6" x14ac:dyDescent="0.2">
      <c r="A20" s="231" t="s">
        <v>455</v>
      </c>
      <c r="C20" s="105"/>
      <c r="D20" s="105"/>
      <c r="E20" s="83"/>
    </row>
    <row r="21" spans="1:6" x14ac:dyDescent="0.2">
      <c r="A21" s="105" t="s">
        <v>755</v>
      </c>
      <c r="B21" s="105"/>
      <c r="C21" s="83"/>
    </row>
    <row r="22" spans="1:6" x14ac:dyDescent="0.2">
      <c r="A22" s="105" t="s">
        <v>435</v>
      </c>
      <c r="B22" s="105"/>
    </row>
    <row r="23" spans="1:6" x14ac:dyDescent="0.2">
      <c r="A23" s="105"/>
      <c r="B23" s="105"/>
    </row>
    <row r="24" spans="1:6" ht="15.75" thickBot="1" x14ac:dyDescent="0.25">
      <c r="A24" s="373" t="s">
        <v>763</v>
      </c>
      <c r="B24" s="431" t="s">
        <v>367</v>
      </c>
    </row>
    <row r="25" spans="1:6" x14ac:dyDescent="0.2">
      <c r="A25" s="444" t="s">
        <v>757</v>
      </c>
      <c r="B25" s="116">
        <v>7.552427359480621</v>
      </c>
      <c r="E25" s="443"/>
      <c r="F25" s="116"/>
    </row>
    <row r="26" spans="1:6" x14ac:dyDescent="0.2">
      <c r="A26" s="445" t="s">
        <v>758</v>
      </c>
      <c r="B26" s="116">
        <v>8.2419925726350716</v>
      </c>
      <c r="E26" s="443"/>
    </row>
    <row r="27" spans="1:6" x14ac:dyDescent="0.2">
      <c r="A27" s="446" t="s">
        <v>759</v>
      </c>
      <c r="B27" s="116">
        <v>10.315336057209709</v>
      </c>
      <c r="E27" s="443"/>
    </row>
    <row r="28" spans="1:6" x14ac:dyDescent="0.2">
      <c r="A28" s="446" t="s">
        <v>760</v>
      </c>
      <c r="B28" s="116">
        <v>10.306976551295943</v>
      </c>
      <c r="E28" s="443"/>
    </row>
    <row r="29" spans="1:6" x14ac:dyDescent="0.2">
      <c r="A29" s="446" t="s">
        <v>761</v>
      </c>
      <c r="B29" s="116">
        <v>17.982787901432953</v>
      </c>
      <c r="E29" s="443"/>
    </row>
    <row r="30" spans="1:6" x14ac:dyDescent="0.2">
      <c r="A30" s="447" t="s">
        <v>762</v>
      </c>
      <c r="B30" s="223">
        <v>20.443063458727025</v>
      </c>
      <c r="E30" s="443"/>
    </row>
  </sheetData>
  <hyperlinks>
    <hyperlink ref="D2" location="'Contents and Links'!A1" display="Contents and Links"/>
    <hyperlink ref="D1" location="'Cymru o Gymunedau Cydlynus'!A1" display="Cymru o Gymunedau Cydlynus"/>
    <hyperlink ref="A20" r:id="rId1"/>
  </hyperlinks>
  <pageMargins left="0.7" right="0.7" top="0.75" bottom="0.75" header="0.3" footer="0.3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workbookViewId="0">
      <selection activeCell="K41" sqref="K41"/>
    </sheetView>
  </sheetViews>
  <sheetFormatPr defaultColWidth="8.88671875" defaultRowHeight="12.75" x14ac:dyDescent="0.2"/>
  <cols>
    <col min="1" max="7" width="8.88671875" style="5"/>
    <col min="8" max="8" width="13.21875" style="5" customWidth="1"/>
    <col min="9" max="16384" width="8.88671875" style="5"/>
  </cols>
  <sheetData>
    <row r="1" spans="1:22" ht="15.75" x14ac:dyDescent="0.2">
      <c r="A1" s="215" t="s">
        <v>456</v>
      </c>
      <c r="N1" s="19" t="s">
        <v>454</v>
      </c>
    </row>
    <row r="2" spans="1:22" ht="22.5" customHeight="1" x14ac:dyDescent="0.2">
      <c r="N2" s="255" t="s">
        <v>68</v>
      </c>
    </row>
    <row r="3" spans="1:22" ht="22.5" customHeight="1" x14ac:dyDescent="0.2">
      <c r="A3" s="327" t="s">
        <v>457</v>
      </c>
      <c r="B3" s="327"/>
      <c r="C3" s="327"/>
      <c r="D3" s="327"/>
      <c r="E3" s="327"/>
      <c r="F3" s="327"/>
      <c r="H3" s="94" t="s">
        <v>458</v>
      </c>
    </row>
    <row r="4" spans="1:22" x14ac:dyDescent="0.2">
      <c r="I4" s="212"/>
      <c r="Q4" s="485"/>
      <c r="R4" s="485"/>
      <c r="S4" s="482"/>
      <c r="T4" s="105"/>
      <c r="U4" s="105"/>
      <c r="V4" s="94"/>
    </row>
    <row r="5" spans="1:22" ht="21" customHeight="1" x14ac:dyDescent="0.2">
      <c r="I5" s="213"/>
      <c r="Q5" s="485"/>
      <c r="R5" s="485"/>
      <c r="S5" s="482"/>
      <c r="T5" s="105"/>
      <c r="U5" s="105"/>
      <c r="V5" s="94"/>
    </row>
    <row r="6" spans="1:22" ht="29.25" customHeight="1" x14ac:dyDescent="0.2">
      <c r="Q6" s="105"/>
      <c r="R6" s="105"/>
      <c r="S6" s="105"/>
      <c r="T6" s="214"/>
      <c r="U6" s="105"/>
      <c r="V6" s="94"/>
    </row>
    <row r="7" spans="1:22" x14ac:dyDescent="0.2">
      <c r="Q7" s="105"/>
      <c r="R7" s="105"/>
      <c r="S7" s="105"/>
      <c r="T7" s="105"/>
      <c r="U7" s="105"/>
      <c r="V7" s="94"/>
    </row>
    <row r="8" spans="1:22" x14ac:dyDescent="0.2">
      <c r="Q8" s="105"/>
      <c r="R8" s="105"/>
      <c r="S8" s="105"/>
      <c r="T8" s="105"/>
      <c r="U8" s="105"/>
      <c r="V8" s="94"/>
    </row>
    <row r="9" spans="1:22" x14ac:dyDescent="0.2">
      <c r="Q9" s="135"/>
      <c r="R9" s="128"/>
      <c r="U9" s="105"/>
      <c r="V9" s="94"/>
    </row>
    <row r="10" spans="1:22" x14ac:dyDescent="0.2">
      <c r="Q10" s="135"/>
      <c r="R10" s="128"/>
      <c r="U10" s="105"/>
      <c r="V10" s="94"/>
    </row>
    <row r="11" spans="1:22" x14ac:dyDescent="0.2">
      <c r="C11" s="212"/>
      <c r="D11" s="130"/>
      <c r="Q11" s="135"/>
      <c r="R11" s="128"/>
      <c r="U11" s="94"/>
      <c r="V11" s="94"/>
    </row>
    <row r="12" spans="1:22" x14ac:dyDescent="0.2">
      <c r="I12" s="134"/>
      <c r="Q12" s="135"/>
      <c r="R12" s="128"/>
      <c r="U12" s="94"/>
      <c r="V12" s="94"/>
    </row>
    <row r="13" spans="1:22" x14ac:dyDescent="0.2">
      <c r="Q13" s="135"/>
      <c r="R13" s="128"/>
      <c r="S13" s="94"/>
      <c r="T13" s="130"/>
      <c r="U13" s="94"/>
      <c r="V13" s="94"/>
    </row>
    <row r="14" spans="1:22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2" x14ac:dyDescent="0.2">
      <c r="C15" s="53"/>
      <c r="D15" s="53"/>
      <c r="E15" s="53"/>
      <c r="F15" s="53"/>
      <c r="G15" s="53"/>
      <c r="J15" s="53"/>
      <c r="K15" s="53"/>
      <c r="L15" s="53"/>
      <c r="M15" s="482"/>
      <c r="N15" s="482"/>
      <c r="O15" s="53"/>
      <c r="P15" s="53"/>
    </row>
    <row r="16" spans="1:22" x14ac:dyDescent="0.2">
      <c r="C16" s="53"/>
      <c r="D16" s="53"/>
      <c r="E16" s="53"/>
      <c r="F16" s="53"/>
      <c r="G16" s="53"/>
      <c r="J16" s="53"/>
      <c r="K16" s="53"/>
      <c r="L16" s="53"/>
      <c r="M16" s="53"/>
      <c r="N16" s="53"/>
      <c r="O16" s="53"/>
      <c r="P16" s="53"/>
    </row>
    <row r="17" spans="1:16" x14ac:dyDescent="0.2">
      <c r="C17" s="53"/>
      <c r="D17" s="53"/>
      <c r="E17" s="53"/>
      <c r="F17" s="53"/>
      <c r="G17" s="53"/>
      <c r="J17" s="212"/>
      <c r="K17" s="53"/>
      <c r="L17" s="219"/>
      <c r="M17" s="135"/>
      <c r="N17" s="135"/>
      <c r="O17" s="135"/>
      <c r="P17" s="135"/>
    </row>
    <row r="18" spans="1:16" x14ac:dyDescent="0.2">
      <c r="A18" s="231" t="s">
        <v>512</v>
      </c>
      <c r="C18" s="53"/>
      <c r="D18" s="53"/>
      <c r="E18" s="53"/>
      <c r="F18" s="53"/>
      <c r="G18" s="53"/>
      <c r="H18" s="231" t="s">
        <v>512</v>
      </c>
      <c r="J18" s="212"/>
      <c r="K18" s="53"/>
      <c r="L18" s="219"/>
      <c r="M18" s="135"/>
      <c r="N18" s="135"/>
      <c r="O18" s="135"/>
      <c r="P18" s="135"/>
    </row>
    <row r="19" spans="1:16" x14ac:dyDescent="0.2">
      <c r="C19" s="53"/>
      <c r="D19" s="53"/>
      <c r="E19" s="53"/>
      <c r="F19" s="53"/>
      <c r="G19" s="53"/>
      <c r="J19" s="212"/>
      <c r="K19" s="53"/>
      <c r="L19" s="219"/>
      <c r="M19" s="135"/>
      <c r="N19" s="135"/>
      <c r="O19" s="135"/>
      <c r="P19" s="135"/>
    </row>
    <row r="20" spans="1:16" ht="13.5" thickBot="1" x14ac:dyDescent="0.25">
      <c r="A20" s="138" t="s">
        <v>459</v>
      </c>
      <c r="B20" s="138" t="s">
        <v>367</v>
      </c>
      <c r="C20" s="53"/>
      <c r="D20" s="53"/>
      <c r="E20" s="53"/>
      <c r="F20" s="53"/>
      <c r="G20" s="53"/>
      <c r="H20" s="138" t="s">
        <v>462</v>
      </c>
      <c r="I20" s="138" t="s">
        <v>367</v>
      </c>
      <c r="J20" s="213"/>
      <c r="K20" s="53"/>
      <c r="L20" s="219"/>
      <c r="M20" s="135"/>
      <c r="N20" s="135"/>
      <c r="O20" s="135"/>
      <c r="P20" s="135"/>
    </row>
    <row r="21" spans="1:16" x14ac:dyDescent="0.2">
      <c r="A21" s="212" t="s">
        <v>513</v>
      </c>
      <c r="B21" s="116">
        <v>78.459675917303045</v>
      </c>
      <c r="C21" s="53"/>
      <c r="D21" s="53"/>
      <c r="E21" s="53"/>
      <c r="F21" s="53"/>
      <c r="G21" s="53"/>
      <c r="H21" s="221" t="s">
        <v>463</v>
      </c>
      <c r="I21" s="129">
        <v>46.39597690445148</v>
      </c>
      <c r="J21" s="483"/>
      <c r="K21" s="484"/>
      <c r="L21" s="106"/>
      <c r="M21" s="106"/>
      <c r="N21" s="106"/>
      <c r="O21" s="106"/>
      <c r="P21" s="106"/>
    </row>
    <row r="22" spans="1:16" x14ac:dyDescent="0.2">
      <c r="A22" s="212" t="s">
        <v>460</v>
      </c>
      <c r="B22" s="116">
        <v>19.519463587260198</v>
      </c>
      <c r="C22" s="53"/>
      <c r="D22" s="53"/>
      <c r="E22" s="53"/>
      <c r="F22" s="53"/>
      <c r="G22" s="53"/>
      <c r="H22" s="98" t="s">
        <v>464</v>
      </c>
      <c r="I22" s="131">
        <v>32.547960514062204</v>
      </c>
      <c r="J22" s="53"/>
      <c r="K22" s="53"/>
      <c r="L22" s="105"/>
      <c r="M22" s="105"/>
      <c r="N22" s="105"/>
      <c r="O22" s="105"/>
      <c r="P22" s="105"/>
    </row>
    <row r="23" spans="1:16" ht="25.5" x14ac:dyDescent="0.2">
      <c r="A23" s="222" t="s">
        <v>461</v>
      </c>
      <c r="B23" s="223">
        <v>1.6856025330601603</v>
      </c>
      <c r="C23" s="53"/>
      <c r="D23" s="53"/>
      <c r="E23" s="53"/>
      <c r="F23" s="53"/>
      <c r="G23" s="53"/>
      <c r="H23" s="221" t="s">
        <v>465</v>
      </c>
      <c r="I23" s="129">
        <v>11.380145278450362</v>
      </c>
      <c r="J23" s="53"/>
      <c r="K23" s="53"/>
      <c r="N23" s="105"/>
      <c r="O23" s="105"/>
      <c r="P23" s="105"/>
    </row>
    <row r="24" spans="1:16" x14ac:dyDescent="0.2">
      <c r="A24" s="53"/>
      <c r="B24" s="53"/>
      <c r="C24" s="53"/>
      <c r="D24" s="53"/>
      <c r="E24" s="53"/>
      <c r="F24" s="53"/>
      <c r="G24" s="53"/>
      <c r="H24" s="197" t="s">
        <v>430</v>
      </c>
      <c r="I24" s="148">
        <v>9.6759173030359467</v>
      </c>
      <c r="J24" s="53"/>
      <c r="K24" s="53"/>
      <c r="N24" s="127"/>
      <c r="O24" s="127"/>
      <c r="P24" s="127"/>
    </row>
    <row r="25" spans="1:16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N25" s="105"/>
      <c r="O25" s="105"/>
      <c r="P25" s="105"/>
    </row>
    <row r="26" spans="1:16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N26" s="105"/>
      <c r="O26" s="105"/>
      <c r="P26" s="105"/>
    </row>
    <row r="27" spans="1:16" x14ac:dyDescent="0.2">
      <c r="A27" s="53"/>
      <c r="B27" s="53"/>
      <c r="C27" s="53"/>
      <c r="D27" s="53"/>
      <c r="E27" s="53"/>
      <c r="F27" s="53"/>
      <c r="G27" s="53"/>
      <c r="H27" s="53"/>
      <c r="I27" s="53"/>
      <c r="J27" s="100"/>
      <c r="K27" s="53"/>
      <c r="L27" s="105"/>
      <c r="M27" s="116"/>
      <c r="N27" s="105"/>
      <c r="O27" s="53"/>
      <c r="P27" s="105"/>
    </row>
    <row r="28" spans="1:16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105"/>
      <c r="M28" s="105"/>
      <c r="N28" s="105"/>
      <c r="O28" s="105"/>
      <c r="P28" s="105"/>
    </row>
    <row r="29" spans="1:16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">
      <c r="A31" s="216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">
      <c r="A32" s="216"/>
      <c r="B32" s="53"/>
      <c r="C32" s="53"/>
      <c r="D32" s="53"/>
      <c r="E32" s="217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">
      <c r="A33" s="105"/>
      <c r="B33" s="105"/>
      <c r="C33" s="105"/>
      <c r="D33" s="212"/>
      <c r="E33" s="212"/>
      <c r="F33" s="212"/>
      <c r="G33" s="212"/>
      <c r="H33" s="212"/>
      <c r="I33" s="53"/>
      <c r="J33" s="53"/>
      <c r="K33" s="53"/>
      <c r="L33" s="53"/>
      <c r="M33" s="53"/>
      <c r="N33" s="53"/>
      <c r="O33" s="53"/>
      <c r="P33" s="53"/>
    </row>
    <row r="34" spans="1:16" x14ac:dyDescent="0.2">
      <c r="A34" s="212"/>
      <c r="B34" s="220"/>
      <c r="C34" s="220"/>
      <c r="D34" s="214"/>
      <c r="E34" s="214"/>
      <c r="F34" s="214"/>
      <c r="G34" s="218"/>
      <c r="H34" s="213"/>
      <c r="I34" s="53"/>
      <c r="J34" s="53"/>
      <c r="K34" s="53"/>
      <c r="L34" s="53"/>
      <c r="M34" s="53"/>
      <c r="N34" s="53"/>
      <c r="O34" s="53"/>
      <c r="P34" s="53"/>
    </row>
    <row r="35" spans="1:16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mergeCells count="5">
    <mergeCell ref="S4:S5"/>
    <mergeCell ref="J21:K21"/>
    <mergeCell ref="M15:N15"/>
    <mergeCell ref="Q4:Q5"/>
    <mergeCell ref="R4:R5"/>
  </mergeCells>
  <hyperlinks>
    <hyperlink ref="A18" r:id="rId1"/>
    <hyperlink ref="H18" r:id="rId2"/>
    <hyperlink ref="N2" location="'Contents and Links'!A1" display="Contents and Links"/>
    <hyperlink ref="N1" location="'Cymru o Gymunedau Cydlynus'!A1" display="Cymru o Gymunedau Cydlynus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workbookViewId="0">
      <selection activeCell="O17" sqref="O17"/>
    </sheetView>
  </sheetViews>
  <sheetFormatPr defaultColWidth="8.88671875" defaultRowHeight="15" x14ac:dyDescent="0.2"/>
  <cols>
    <col min="1" max="1" width="24.109375" style="52" customWidth="1"/>
    <col min="2" max="16384" width="8.88671875" style="52"/>
  </cols>
  <sheetData>
    <row r="1" spans="1:10" ht="15.75" x14ac:dyDescent="0.25">
      <c r="A1" s="4" t="s">
        <v>466</v>
      </c>
      <c r="J1" s="19" t="s">
        <v>454</v>
      </c>
    </row>
    <row r="2" spans="1:10" x14ac:dyDescent="0.2">
      <c r="J2" s="255" t="s">
        <v>68</v>
      </c>
    </row>
    <row r="23" spans="1:18" x14ac:dyDescent="0.2">
      <c r="A23" s="231" t="s">
        <v>514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 thickBot="1" x14ac:dyDescent="0.25">
      <c r="A25" s="138"/>
      <c r="B25" s="138" t="s">
        <v>48</v>
      </c>
      <c r="C25" s="138" t="s">
        <v>49</v>
      </c>
      <c r="D25" s="138" t="s">
        <v>50</v>
      </c>
      <c r="E25" s="138" t="s">
        <v>51</v>
      </c>
      <c r="F25" s="138" t="s">
        <v>52</v>
      </c>
      <c r="G25" s="138" t="s">
        <v>53</v>
      </c>
      <c r="H25" s="138" t="s">
        <v>54</v>
      </c>
      <c r="I25" s="138" t="s">
        <v>55</v>
      </c>
      <c r="J25" s="138" t="s">
        <v>56</v>
      </c>
      <c r="K25" s="138" t="s">
        <v>41</v>
      </c>
      <c r="L25" s="138" t="s">
        <v>19</v>
      </c>
      <c r="M25" s="138" t="s">
        <v>20</v>
      </c>
      <c r="N25" s="138" t="s">
        <v>21</v>
      </c>
      <c r="O25" s="138" t="s">
        <v>39</v>
      </c>
      <c r="P25" s="138" t="s">
        <v>22</v>
      </c>
      <c r="Q25" s="138" t="s">
        <v>40</v>
      </c>
      <c r="R25" s="138" t="s">
        <v>23</v>
      </c>
    </row>
    <row r="26" spans="1:18" x14ac:dyDescent="0.2">
      <c r="A26" s="5" t="s">
        <v>467</v>
      </c>
      <c r="B26" s="137">
        <v>13.824739742637046</v>
      </c>
      <c r="C26" s="137">
        <v>13.947206014458146</v>
      </c>
      <c r="D26" s="137">
        <v>13.865454439711343</v>
      </c>
      <c r="E26" s="137">
        <v>13.644925469191653</v>
      </c>
      <c r="F26" s="137">
        <v>13.073791191786897</v>
      </c>
      <c r="G26" s="137">
        <v>11.921302571700286</v>
      </c>
      <c r="H26" s="137">
        <v>11.374921634030841</v>
      </c>
      <c r="I26" s="137">
        <v>11.26207355887316</v>
      </c>
      <c r="J26" s="137">
        <v>10.523050874909957</v>
      </c>
      <c r="K26" s="137">
        <v>9.885898298755972</v>
      </c>
      <c r="L26" s="137">
        <v>10.101926861060607</v>
      </c>
      <c r="M26" s="137">
        <v>11.140301815591167</v>
      </c>
      <c r="N26" s="137">
        <v>13.82228408724866</v>
      </c>
      <c r="O26" s="137">
        <v>16.731061996988789</v>
      </c>
      <c r="P26" s="137">
        <v>20.112747538666625</v>
      </c>
      <c r="Q26" s="137">
        <v>23.917137175157151</v>
      </c>
      <c r="R26" s="137">
        <v>29.507132249697399</v>
      </c>
    </row>
    <row r="27" spans="1:18" x14ac:dyDescent="0.2">
      <c r="A27" s="5" t="s">
        <v>468</v>
      </c>
      <c r="B27" s="137">
        <v>51.062036158906501</v>
      </c>
      <c r="C27" s="137">
        <v>49.747406237692417</v>
      </c>
      <c r="D27" s="137">
        <v>42.941791871433971</v>
      </c>
      <c r="E27" s="137">
        <v>40.165237097250575</v>
      </c>
      <c r="F27" s="137">
        <v>39.360370945463465</v>
      </c>
      <c r="G27" s="137">
        <v>36.925136189048395</v>
      </c>
      <c r="H27" s="137">
        <v>35.717366295346096</v>
      </c>
      <c r="I27" s="137">
        <v>33.519674405503096</v>
      </c>
      <c r="J27" s="137">
        <v>31.45177445949486</v>
      </c>
      <c r="K27" s="137">
        <v>30.010855948805357</v>
      </c>
      <c r="L27" s="137">
        <v>27.33609905054119</v>
      </c>
      <c r="M27" s="137">
        <v>26.209020727923455</v>
      </c>
      <c r="N27" s="137">
        <v>25.849310939458661</v>
      </c>
      <c r="O27" s="137">
        <v>24.069354641981537</v>
      </c>
      <c r="P27" s="137">
        <v>24.499301350721939</v>
      </c>
      <c r="Q27" s="137">
        <v>25.346181721605102</v>
      </c>
      <c r="R27" s="137">
        <v>25.153960436891115</v>
      </c>
    </row>
    <row r="28" spans="1:18" x14ac:dyDescent="0.2">
      <c r="A28" s="5" t="s">
        <v>469</v>
      </c>
      <c r="B28" s="137">
        <v>22.38822310628299</v>
      </c>
      <c r="C28" s="137">
        <v>22.341127697286431</v>
      </c>
      <c r="D28" s="137">
        <v>21.532943218789878</v>
      </c>
      <c r="E28" s="137">
        <v>21.353116162716645</v>
      </c>
      <c r="F28" s="137">
        <v>21.649761460416897</v>
      </c>
      <c r="G28" s="137">
        <v>19.765499040514602</v>
      </c>
      <c r="H28" s="137">
        <v>18.628049415258502</v>
      </c>
      <c r="I28" s="137">
        <v>16.102356400664458</v>
      </c>
      <c r="J28" s="137">
        <v>13.590948897546895</v>
      </c>
      <c r="K28" s="137">
        <v>11.731670712895731</v>
      </c>
      <c r="L28" s="137">
        <v>10.180975235738194</v>
      </c>
      <c r="M28" s="137">
        <v>9.8182851611011106</v>
      </c>
      <c r="N28" s="137">
        <v>9.7592654160559587</v>
      </c>
      <c r="O28" s="137">
        <v>10.162673768975758</v>
      </c>
      <c r="P28" s="137">
        <v>10.0968472447521</v>
      </c>
      <c r="Q28" s="137">
        <v>10.779910820708666</v>
      </c>
      <c r="R28" s="137">
        <v>10.807578208460949</v>
      </c>
    </row>
    <row r="29" spans="1:18" x14ac:dyDescent="0.2">
      <c r="A29" s="55" t="s">
        <v>470</v>
      </c>
      <c r="B29" s="140">
        <v>4.2902949013232172</v>
      </c>
      <c r="C29" s="140">
        <v>3.9884658890343911</v>
      </c>
      <c r="D29" s="140">
        <v>4.0849767128262391</v>
      </c>
      <c r="E29" s="140">
        <v>4.0908507669629532</v>
      </c>
      <c r="F29" s="140">
        <v>5.0039053236997546</v>
      </c>
      <c r="G29" s="140">
        <v>4.6116504047002644</v>
      </c>
      <c r="H29" s="140">
        <v>4.3917991108003092</v>
      </c>
      <c r="I29" s="140">
        <v>4.2548682537467855</v>
      </c>
      <c r="J29" s="140">
        <v>3.6203622919693337</v>
      </c>
      <c r="K29" s="140">
        <v>3.1866093862504807</v>
      </c>
      <c r="L29" s="140">
        <v>2.6873194370844877</v>
      </c>
      <c r="M29" s="140">
        <v>2.6995093452789569</v>
      </c>
      <c r="N29" s="140">
        <v>3.0206634075411798</v>
      </c>
      <c r="O29" s="140">
        <v>3.4716687436231197</v>
      </c>
      <c r="P29" s="140">
        <v>4.5057257118995233</v>
      </c>
      <c r="Q29" s="140">
        <v>6.1763138906265755</v>
      </c>
      <c r="R29" s="140">
        <v>8.4986097441846464</v>
      </c>
    </row>
  </sheetData>
  <hyperlinks>
    <hyperlink ref="A23" r:id="rId1" display="Source: Police Recorded Crime, Office for National Statistics"/>
    <hyperlink ref="J2" location="'Contents and Links'!A1" display="Contents and Links"/>
    <hyperlink ref="J1" location="'Cymru o Gymunedau Cydlynus'!A1" display="Cymru o Gymunedau Cydlynu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1"/>
  <sheetViews>
    <sheetView showGridLines="0" workbookViewId="0"/>
  </sheetViews>
  <sheetFormatPr defaultRowHeight="15" x14ac:dyDescent="0.2"/>
  <cols>
    <col min="1" max="1" width="76.6640625" bestFit="1" customWidth="1"/>
  </cols>
  <sheetData>
    <row r="1" spans="1:1" ht="15.75" x14ac:dyDescent="0.25">
      <c r="A1" s="4" t="s">
        <v>471</v>
      </c>
    </row>
    <row r="2" spans="1:1" x14ac:dyDescent="0.2">
      <c r="A2" s="3"/>
    </row>
    <row r="3" spans="1:1" x14ac:dyDescent="0.2">
      <c r="A3" s="232" t="s">
        <v>786</v>
      </c>
    </row>
    <row r="4" spans="1:1" x14ac:dyDescent="0.2">
      <c r="A4" s="232" t="s">
        <v>774</v>
      </c>
    </row>
    <row r="5" spans="1:1" x14ac:dyDescent="0.2">
      <c r="A5" s="232" t="s">
        <v>777</v>
      </c>
    </row>
    <row r="6" spans="1:1" x14ac:dyDescent="0.2">
      <c r="A6" s="232" t="s">
        <v>809</v>
      </c>
    </row>
    <row r="7" spans="1:1" x14ac:dyDescent="0.2">
      <c r="A7" s="232" t="s">
        <v>780</v>
      </c>
    </row>
    <row r="8" spans="1:1" x14ac:dyDescent="0.2">
      <c r="A8" s="9"/>
    </row>
    <row r="9" spans="1:1" x14ac:dyDescent="0.2">
      <c r="A9" s="9"/>
    </row>
    <row r="10" spans="1:1" x14ac:dyDescent="0.2">
      <c r="A10" s="459"/>
    </row>
    <row r="11" spans="1:1" x14ac:dyDescent="0.2">
      <c r="A11" s="9" t="s">
        <v>68</v>
      </c>
    </row>
  </sheetData>
  <hyperlinks>
    <hyperlink ref="A11" location="'Contents and Links'!A1" display="Contents and Links"/>
    <hyperlink ref="A3" location="'Siart 6.01'!A1" display="6.01 Ffactorau sy'n rhwystro pobl rhag mynychu neu gymryd rhan mewn digwyddiadau celfyddydol, 2018-19"/>
    <hyperlink ref="A4" location="'Siart 6.02'!A1" display="6.02 Presenoldeb mewn digwyddiadau celfyddydol unwaith neu fwy y flwyddyn ymysg y rhai 7 i 18 oed, 2010 i 2018"/>
    <hyperlink ref="A5" location="'Siart 6.03'!A1" display="6.03 Canran yr oedolion a'r plant sy'n cyfranogi mewn chwaraeon tair gwaith yr wythnos neu fwy"/>
    <hyperlink ref="A6" location="'Siart 6.04'!A1" display="6.04 Y Gallu yn y Gymraeg a Nodwyd, Arolwg Cenedlaethol Cymru"/>
    <hyperlink ref="A7" location="'Cymru â Diwylliant Bywiog'!A1" display="6.05 Canran y rhai 5 oed a throsodd mewn ysgolion uwchradd a gynhelir sy'n siarad Cymraeg gartref, 2006/07 to 2018/19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E24" sqref="E24"/>
    </sheetView>
  </sheetViews>
  <sheetFormatPr defaultColWidth="8.88671875" defaultRowHeight="15" x14ac:dyDescent="0.2"/>
  <cols>
    <col min="1" max="1" width="28.33203125" style="52" customWidth="1"/>
    <col min="2" max="2" width="11.21875" style="52" customWidth="1"/>
    <col min="3" max="3" width="11.5546875" style="52" customWidth="1"/>
    <col min="4" max="9" width="8.88671875" style="52"/>
    <col min="10" max="10" width="22" style="52" customWidth="1"/>
    <col min="11" max="16384" width="8.88671875" style="52"/>
  </cols>
  <sheetData>
    <row r="1" spans="1:10" ht="15.75" x14ac:dyDescent="0.25">
      <c r="A1" s="269" t="s">
        <v>472</v>
      </c>
      <c r="B1" s="77"/>
      <c r="C1" s="77"/>
      <c r="D1" s="77"/>
      <c r="E1" s="77"/>
      <c r="F1" s="77"/>
      <c r="G1" s="77"/>
      <c r="H1" s="77"/>
      <c r="J1" s="3" t="s">
        <v>530</v>
      </c>
    </row>
    <row r="2" spans="1:10" x14ac:dyDescent="0.2">
      <c r="A2" s="7"/>
      <c r="B2" s="7"/>
      <c r="C2" s="7"/>
      <c r="D2" s="7"/>
      <c r="E2" s="7"/>
      <c r="F2" s="7"/>
      <c r="G2" s="7"/>
      <c r="H2" s="7"/>
      <c r="J2" s="50" t="s">
        <v>68</v>
      </c>
    </row>
    <row r="19" spans="1:8" x14ac:dyDescent="0.2">
      <c r="A19" s="9" t="s">
        <v>515</v>
      </c>
      <c r="B19" s="5"/>
      <c r="C19" s="5"/>
      <c r="D19" s="5"/>
      <c r="E19" s="5"/>
      <c r="F19" s="5"/>
      <c r="G19" s="5"/>
      <c r="H19" s="5"/>
    </row>
    <row r="20" spans="1:8" x14ac:dyDescent="0.2">
      <c r="A20" s="5" t="s">
        <v>755</v>
      </c>
    </row>
    <row r="21" spans="1:8" x14ac:dyDescent="0.2">
      <c r="A21" s="5" t="s">
        <v>435</v>
      </c>
    </row>
    <row r="22" spans="1:8" x14ac:dyDescent="0.2">
      <c r="A22" s="5"/>
    </row>
    <row r="23" spans="1:8" ht="15.75" thickBot="1" x14ac:dyDescent="0.25">
      <c r="A23" s="78" t="s">
        <v>473</v>
      </c>
      <c r="B23" s="79" t="s">
        <v>367</v>
      </c>
      <c r="C23" s="224"/>
      <c r="D23" s="80"/>
      <c r="E23" s="53"/>
      <c r="F23" s="53"/>
      <c r="G23" s="53"/>
      <c r="H23" s="53"/>
    </row>
    <row r="24" spans="1:8" x14ac:dyDescent="0.2">
      <c r="A24" s="100" t="s">
        <v>474</v>
      </c>
      <c r="B24" s="225">
        <v>2.8330000000000002</v>
      </c>
      <c r="C24" s="5"/>
      <c r="D24" s="53"/>
      <c r="E24" s="53"/>
      <c r="F24" s="53"/>
      <c r="G24" s="53"/>
      <c r="H24" s="53"/>
    </row>
    <row r="25" spans="1:8" x14ac:dyDescent="0.2">
      <c r="A25" s="100" t="s">
        <v>479</v>
      </c>
      <c r="B25" s="225">
        <v>13.017999999999999</v>
      </c>
      <c r="C25" s="5"/>
      <c r="D25" s="53"/>
      <c r="E25" s="53"/>
      <c r="F25" s="53"/>
      <c r="G25" s="53"/>
      <c r="H25" s="53"/>
    </row>
    <row r="26" spans="1:8" x14ac:dyDescent="0.2">
      <c r="A26" s="100" t="s">
        <v>475</v>
      </c>
      <c r="B26" s="225">
        <v>18.125</v>
      </c>
      <c r="C26" s="5"/>
      <c r="D26" s="53"/>
      <c r="E26" s="53"/>
      <c r="F26" s="53"/>
      <c r="G26" s="53"/>
      <c r="H26" s="53"/>
    </row>
    <row r="27" spans="1:8" x14ac:dyDescent="0.2">
      <c r="A27" s="100" t="s">
        <v>476</v>
      </c>
      <c r="B27" s="225">
        <v>18.701999999999998</v>
      </c>
      <c r="C27" s="5"/>
      <c r="D27" s="53"/>
      <c r="E27" s="53"/>
      <c r="F27" s="53"/>
      <c r="G27" s="53"/>
      <c r="H27" s="53"/>
    </row>
    <row r="28" spans="1:8" x14ac:dyDescent="0.2">
      <c r="A28" s="100" t="s">
        <v>493</v>
      </c>
      <c r="B28" s="225">
        <v>21.986000000000001</v>
      </c>
      <c r="C28" s="5"/>
      <c r="D28" s="53"/>
      <c r="E28" s="53"/>
      <c r="F28" s="53"/>
      <c r="G28" s="53"/>
      <c r="H28" s="53"/>
    </row>
    <row r="29" spans="1:8" x14ac:dyDescent="0.2">
      <c r="A29" s="100" t="s">
        <v>477</v>
      </c>
      <c r="B29" s="225">
        <v>23.335000000000001</v>
      </c>
      <c r="C29" s="5"/>
      <c r="D29" s="53"/>
      <c r="E29" s="53"/>
      <c r="F29" s="53"/>
      <c r="G29" s="53"/>
      <c r="H29" s="53"/>
    </row>
    <row r="30" spans="1:8" x14ac:dyDescent="0.2">
      <c r="A30" s="101" t="s">
        <v>478</v>
      </c>
      <c r="B30" s="226">
        <v>33.35</v>
      </c>
      <c r="C30" s="53"/>
      <c r="D30" s="53"/>
      <c r="E30" s="53"/>
      <c r="F30" s="53"/>
      <c r="G30" s="53"/>
      <c r="H30" s="53"/>
    </row>
    <row r="31" spans="1:8" x14ac:dyDescent="0.2">
      <c r="A31" s="5"/>
      <c r="B31" s="5"/>
      <c r="C31" s="5"/>
      <c r="D31" s="5"/>
      <c r="E31" s="5"/>
      <c r="F31" s="5"/>
      <c r="G31" s="5"/>
      <c r="H31" s="5"/>
    </row>
    <row r="33" spans="1:8" x14ac:dyDescent="0.2">
      <c r="A33" s="5"/>
      <c r="B33" s="5"/>
      <c r="C33" s="5"/>
      <c r="D33" s="5"/>
      <c r="E33" s="5"/>
      <c r="F33" s="5"/>
      <c r="G33" s="5"/>
      <c r="H33" s="5"/>
    </row>
  </sheetData>
  <sortState ref="A22:B29">
    <sortCondition ref="B22"/>
  </sortState>
  <hyperlinks>
    <hyperlink ref="J1" location="'Cymru â Diwylliant Bywiog'!A1" display="Cymru â Diwylliant Bywiog"/>
    <hyperlink ref="J2" location="'Contents and Links'!A1" display="Contents and Links"/>
    <hyperlink ref="A19" r:id="rId1"/>
  </hyperlinks>
  <pageMargins left="0.7" right="0.7" top="0.75" bottom="0.75" header="0.3" footer="0.3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/>
  </sheetViews>
  <sheetFormatPr defaultColWidth="8.88671875" defaultRowHeight="15" x14ac:dyDescent="0.2"/>
  <cols>
    <col min="1" max="1" width="8.88671875" style="52"/>
    <col min="2" max="2" width="11.21875" style="52" customWidth="1"/>
    <col min="3" max="8" width="8.88671875" style="52"/>
    <col min="9" max="9" width="22" style="52" customWidth="1"/>
    <col min="10" max="16384" width="8.88671875" style="52"/>
  </cols>
  <sheetData>
    <row r="1" spans="1:11" ht="15.75" x14ac:dyDescent="0.25">
      <c r="A1" s="448" t="s">
        <v>774</v>
      </c>
      <c r="B1" s="321"/>
      <c r="C1" s="321"/>
      <c r="D1" s="321"/>
      <c r="E1" s="321"/>
      <c r="F1" s="321"/>
      <c r="G1" s="321"/>
      <c r="K1" s="3" t="s">
        <v>530</v>
      </c>
    </row>
    <row r="2" spans="1:11" x14ac:dyDescent="0.2">
      <c r="A2" s="7"/>
      <c r="B2" s="7"/>
      <c r="C2" s="7"/>
      <c r="D2" s="7"/>
      <c r="E2" s="7"/>
      <c r="F2" s="7"/>
      <c r="G2" s="7"/>
      <c r="K2" s="50" t="s">
        <v>68</v>
      </c>
    </row>
    <row r="18" spans="1:7" x14ac:dyDescent="0.2">
      <c r="A18" s="9" t="s">
        <v>775</v>
      </c>
      <c r="B18" s="5"/>
      <c r="C18" s="5"/>
      <c r="D18" s="5"/>
      <c r="E18" s="5"/>
      <c r="F18" s="5"/>
      <c r="G18" s="5"/>
    </row>
    <row r="19" spans="1:7" x14ac:dyDescent="0.2">
      <c r="A19" s="5" t="s">
        <v>755</v>
      </c>
    </row>
    <row r="20" spans="1:7" x14ac:dyDescent="0.2">
      <c r="A20" s="5" t="s">
        <v>435</v>
      </c>
    </row>
    <row r="21" spans="1:7" x14ac:dyDescent="0.2">
      <c r="A21" s="5"/>
    </row>
    <row r="22" spans="1:7" ht="15.75" thickBot="1" x14ac:dyDescent="0.25">
      <c r="A22" s="324" t="s">
        <v>433</v>
      </c>
      <c r="B22" s="247" t="s">
        <v>367</v>
      </c>
      <c r="C22" s="80"/>
      <c r="D22" s="53"/>
      <c r="E22" s="53"/>
      <c r="F22" s="53"/>
      <c r="G22" s="53"/>
    </row>
    <row r="23" spans="1:7" x14ac:dyDescent="0.2">
      <c r="A23" s="393">
        <v>2010</v>
      </c>
      <c r="B23" s="137">
        <v>76.3</v>
      </c>
      <c r="C23" s="53"/>
      <c r="D23" s="53"/>
      <c r="E23" s="53"/>
      <c r="F23" s="53"/>
      <c r="G23" s="53"/>
    </row>
    <row r="24" spans="1:7" x14ac:dyDescent="0.2">
      <c r="A24" s="393">
        <v>2011</v>
      </c>
      <c r="B24" s="137">
        <v>79.7</v>
      </c>
      <c r="C24" s="53"/>
      <c r="D24" s="53"/>
      <c r="E24" s="53"/>
      <c r="F24" s="53"/>
      <c r="G24" s="53"/>
    </row>
    <row r="25" spans="1:7" x14ac:dyDescent="0.2">
      <c r="A25" s="393">
        <v>2012</v>
      </c>
      <c r="B25" s="137">
        <v>79.5</v>
      </c>
      <c r="C25" s="53"/>
      <c r="D25" s="53"/>
      <c r="E25" s="53"/>
      <c r="F25" s="53"/>
      <c r="G25" s="53"/>
    </row>
    <row r="26" spans="1:7" x14ac:dyDescent="0.2">
      <c r="A26" s="393">
        <v>2013</v>
      </c>
      <c r="B26" s="137">
        <v>85.4</v>
      </c>
      <c r="C26" s="53"/>
      <c r="D26" s="53"/>
      <c r="E26" s="53"/>
      <c r="F26" s="53"/>
      <c r="G26" s="53"/>
    </row>
    <row r="27" spans="1:7" x14ac:dyDescent="0.2">
      <c r="A27" s="393">
        <v>2014</v>
      </c>
      <c r="B27" s="137">
        <v>85.9</v>
      </c>
      <c r="C27" s="53"/>
      <c r="D27" s="53"/>
      <c r="E27" s="53"/>
      <c r="F27" s="53"/>
      <c r="G27" s="53"/>
    </row>
    <row r="28" spans="1:7" x14ac:dyDescent="0.2">
      <c r="A28" s="393">
        <v>2015</v>
      </c>
      <c r="B28" s="137">
        <v>88.8</v>
      </c>
      <c r="C28" s="53"/>
      <c r="D28" s="53"/>
      <c r="E28" s="53"/>
      <c r="F28" s="53"/>
      <c r="G28" s="53"/>
    </row>
    <row r="29" spans="1:7" x14ac:dyDescent="0.2">
      <c r="A29" s="81">
        <v>2016</v>
      </c>
      <c r="B29" s="449">
        <v>82.9</v>
      </c>
      <c r="C29" s="53"/>
      <c r="D29" s="53"/>
      <c r="E29" s="53"/>
      <c r="F29" s="53"/>
      <c r="G29" s="53"/>
    </row>
    <row r="30" spans="1:7" x14ac:dyDescent="0.2">
      <c r="A30" s="81">
        <v>2017</v>
      </c>
      <c r="B30" s="449">
        <v>86.5</v>
      </c>
      <c r="C30" s="53"/>
      <c r="D30" s="53"/>
      <c r="E30" s="53"/>
      <c r="F30" s="53"/>
      <c r="G30" s="53"/>
    </row>
    <row r="31" spans="1:7" x14ac:dyDescent="0.2">
      <c r="A31" s="82">
        <v>2018</v>
      </c>
      <c r="B31" s="140">
        <v>89.3</v>
      </c>
      <c r="C31" s="53"/>
      <c r="D31" s="53"/>
      <c r="E31" s="53"/>
      <c r="F31" s="53"/>
      <c r="G31" s="53"/>
    </row>
    <row r="32" spans="1:7" x14ac:dyDescent="0.2">
      <c r="A32" s="5"/>
      <c r="B32" s="5"/>
      <c r="C32" s="5"/>
      <c r="D32" s="5"/>
      <c r="E32" s="5"/>
      <c r="F32" s="5"/>
      <c r="G32" s="5"/>
    </row>
    <row r="34" spans="1:7" x14ac:dyDescent="0.2">
      <c r="A34" s="5"/>
      <c r="B34" s="5"/>
      <c r="C34" s="5"/>
      <c r="D34" s="5"/>
      <c r="E34" s="5"/>
      <c r="F34" s="5"/>
      <c r="G34" s="5"/>
    </row>
  </sheetData>
  <hyperlinks>
    <hyperlink ref="K1" location="'Cymru â Diwylliant Bywiog'!A1" display="Cymru â Diwylliant Bywiog"/>
    <hyperlink ref="K2" location="'Contents and Links'!A1" display="Contents and Links"/>
    <hyperlink ref="A1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L30" sqref="L30"/>
    </sheetView>
  </sheetViews>
  <sheetFormatPr defaultColWidth="8.88671875" defaultRowHeight="15" x14ac:dyDescent="0.2"/>
  <cols>
    <col min="1" max="1" width="7.109375" style="52" customWidth="1"/>
    <col min="2" max="2" width="13.6640625" style="52" bestFit="1" customWidth="1"/>
    <col min="3" max="3" width="8.88671875" style="52"/>
    <col min="4" max="4" width="12.109375" style="52" bestFit="1" customWidth="1"/>
    <col min="5" max="7" width="8.88671875" style="52"/>
    <col min="8" max="8" width="15" style="52" customWidth="1"/>
    <col min="9" max="16384" width="8.88671875" style="52"/>
  </cols>
  <sheetData>
    <row r="1" spans="1:10" ht="15.75" x14ac:dyDescent="0.25">
      <c r="A1" s="448" t="s">
        <v>777</v>
      </c>
      <c r="B1" s="321"/>
      <c r="C1" s="321"/>
      <c r="D1" s="321"/>
      <c r="E1" s="321"/>
      <c r="F1" s="321"/>
      <c r="J1" s="3" t="s">
        <v>530</v>
      </c>
    </row>
    <row r="2" spans="1:10" x14ac:dyDescent="0.2">
      <c r="A2" s="7"/>
      <c r="B2" s="7"/>
      <c r="C2" s="7"/>
      <c r="D2" s="7"/>
      <c r="E2" s="7"/>
      <c r="F2" s="7"/>
      <c r="J2" s="50" t="s">
        <v>68</v>
      </c>
    </row>
    <row r="3" spans="1:10" ht="15.75" x14ac:dyDescent="0.25">
      <c r="A3" s="464" t="s">
        <v>778</v>
      </c>
      <c r="B3" s="7"/>
      <c r="C3" s="7"/>
      <c r="D3" s="7"/>
      <c r="E3" s="7"/>
      <c r="F3" s="7"/>
      <c r="H3" s="465" t="s">
        <v>549</v>
      </c>
      <c r="J3" s="50"/>
    </row>
    <row r="4" spans="1:10" x14ac:dyDescent="0.2">
      <c r="H4" s="104"/>
    </row>
    <row r="21" spans="1:9" x14ac:dyDescent="0.2">
      <c r="A21" s="231" t="s">
        <v>516</v>
      </c>
      <c r="H21" s="231" t="s">
        <v>779</v>
      </c>
    </row>
    <row r="23" spans="1:9" x14ac:dyDescent="0.2">
      <c r="A23" s="5" t="s">
        <v>435</v>
      </c>
      <c r="H23" s="5" t="s">
        <v>435</v>
      </c>
    </row>
    <row r="24" spans="1:9" ht="15.75" thickBot="1" x14ac:dyDescent="0.25">
      <c r="A24" s="373" t="s">
        <v>433</v>
      </c>
      <c r="B24" s="372" t="s">
        <v>778</v>
      </c>
      <c r="C24" s="450"/>
      <c r="H24" s="373" t="s">
        <v>433</v>
      </c>
      <c r="I24" s="372" t="s">
        <v>549</v>
      </c>
    </row>
    <row r="25" spans="1:9" x14ac:dyDescent="0.2">
      <c r="A25" s="105" t="s">
        <v>22</v>
      </c>
      <c r="B25" s="106">
        <v>29</v>
      </c>
      <c r="C25" s="105"/>
      <c r="H25" s="105">
        <v>2013</v>
      </c>
      <c r="I25" s="116">
        <v>40</v>
      </c>
    </row>
    <row r="26" spans="1:9" x14ac:dyDescent="0.2">
      <c r="A26" s="105" t="s">
        <v>40</v>
      </c>
      <c r="B26" s="106">
        <v>32</v>
      </c>
      <c r="C26" s="105"/>
      <c r="H26" s="105">
        <v>2014</v>
      </c>
      <c r="I26" s="116"/>
    </row>
    <row r="27" spans="1:9" x14ac:dyDescent="0.2">
      <c r="A27" s="105" t="s">
        <v>23</v>
      </c>
      <c r="B27" s="106">
        <v>32</v>
      </c>
      <c r="C27" s="105"/>
      <c r="H27" s="105">
        <v>2015</v>
      </c>
      <c r="I27" s="116">
        <v>48</v>
      </c>
    </row>
    <row r="28" spans="1:9" x14ac:dyDescent="0.2">
      <c r="C28" s="105"/>
      <c r="H28" s="105">
        <v>2016</v>
      </c>
      <c r="I28" s="116"/>
    </row>
    <row r="29" spans="1:9" x14ac:dyDescent="0.2">
      <c r="A29" s="5"/>
      <c r="C29" s="105"/>
      <c r="H29" s="105">
        <v>2017</v>
      </c>
      <c r="I29" s="116"/>
    </row>
    <row r="30" spans="1:9" x14ac:dyDescent="0.2">
      <c r="C30" s="106"/>
      <c r="H30" s="105">
        <v>2018</v>
      </c>
      <c r="I30" s="116">
        <v>48</v>
      </c>
    </row>
  </sheetData>
  <hyperlinks>
    <hyperlink ref="J1" location="'Cymru â Diwylliant Bywiog'!A1" display="Cymru â Diwylliant Bywiog"/>
    <hyperlink ref="J2" location="'Contents and Links'!A1" display="Contents and Links"/>
    <hyperlink ref="H21" r:id="rId1"/>
    <hyperlink ref="A21" r:id="rId2"/>
  </hyperlinks>
  <pageMargins left="0.7" right="0.7" top="0.75" bottom="0.75" header="0.3" footer="0.3"/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E19" sqref="E19"/>
    </sheetView>
  </sheetViews>
  <sheetFormatPr defaultColWidth="8.88671875" defaultRowHeight="15" x14ac:dyDescent="0.2"/>
  <cols>
    <col min="1" max="1" width="7.109375" style="52" customWidth="1"/>
    <col min="2" max="2" width="10.6640625" style="52" bestFit="1" customWidth="1"/>
    <col min="3" max="3" width="11.88671875" style="52" customWidth="1"/>
    <col min="4" max="4" width="13.6640625" style="52" bestFit="1" customWidth="1"/>
    <col min="5" max="5" width="12.77734375" style="52" customWidth="1"/>
    <col min="6" max="6" width="12.109375" style="52" bestFit="1" customWidth="1"/>
    <col min="7" max="9" width="8.88671875" style="52"/>
    <col min="10" max="10" width="22" style="52" customWidth="1"/>
    <col min="11" max="16384" width="8.88671875" style="52"/>
  </cols>
  <sheetData>
    <row r="1" spans="1:10" ht="15.75" x14ac:dyDescent="0.25">
      <c r="A1" s="103" t="s">
        <v>809</v>
      </c>
      <c r="B1" s="99"/>
      <c r="C1" s="99"/>
      <c r="D1" s="99"/>
      <c r="E1" s="99"/>
      <c r="F1" s="99"/>
      <c r="G1" s="99"/>
      <c r="H1" s="99"/>
      <c r="I1" s="3" t="s">
        <v>530</v>
      </c>
    </row>
    <row r="2" spans="1:10" x14ac:dyDescent="0.2">
      <c r="A2" s="7"/>
      <c r="B2" s="7"/>
      <c r="C2" s="7"/>
      <c r="D2" s="7"/>
      <c r="E2" s="7"/>
      <c r="F2" s="7"/>
      <c r="G2" s="7"/>
      <c r="H2" s="7"/>
      <c r="I2" s="50" t="s">
        <v>68</v>
      </c>
    </row>
    <row r="3" spans="1:10" x14ac:dyDescent="0.2">
      <c r="J3" s="104"/>
    </row>
    <row r="20" spans="1:13" x14ac:dyDescent="0.2">
      <c r="A20" s="231" t="s">
        <v>516</v>
      </c>
    </row>
    <row r="22" spans="1:13" x14ac:dyDescent="0.2">
      <c r="A22" s="5" t="s">
        <v>776</v>
      </c>
    </row>
    <row r="23" spans="1:13" x14ac:dyDescent="0.2">
      <c r="A23" s="5" t="s">
        <v>435</v>
      </c>
    </row>
    <row r="24" spans="1:13" x14ac:dyDescent="0.2">
      <c r="A24" s="5"/>
    </row>
    <row r="25" spans="1:13" ht="26.25" thickBot="1" x14ac:dyDescent="0.25">
      <c r="A25" s="95"/>
      <c r="B25" s="95" t="s">
        <v>480</v>
      </c>
      <c r="C25" s="453" t="s">
        <v>532</v>
      </c>
      <c r="D25" s="453" t="s">
        <v>533</v>
      </c>
      <c r="E25" s="453" t="s">
        <v>534</v>
      </c>
      <c r="F25" s="96"/>
      <c r="I25"/>
      <c r="J25"/>
      <c r="K25"/>
      <c r="L25"/>
      <c r="M25"/>
    </row>
    <row r="26" spans="1:13" x14ac:dyDescent="0.2">
      <c r="A26" s="105" t="s">
        <v>19</v>
      </c>
      <c r="B26" s="462">
        <v>10.161766252013001</v>
      </c>
      <c r="C26" s="463">
        <v>3.7047411927056202</v>
      </c>
      <c r="D26" s="462">
        <v>6.5392778797422899</v>
      </c>
      <c r="E26" s="462">
        <v>3.97358015201285</v>
      </c>
      <c r="F26" s="107"/>
      <c r="I26"/>
      <c r="J26"/>
      <c r="K26"/>
      <c r="L26"/>
      <c r="M26"/>
    </row>
    <row r="27" spans="1:13" x14ac:dyDescent="0.2">
      <c r="A27" s="105" t="s">
        <v>20</v>
      </c>
      <c r="B27" s="462">
        <v>10.016941468200701</v>
      </c>
      <c r="C27" s="463">
        <v>3.9525858811561898</v>
      </c>
      <c r="D27" s="462">
        <v>5.5539541412157902</v>
      </c>
      <c r="E27" s="462">
        <v>3.13126221476643</v>
      </c>
      <c r="F27" s="107"/>
      <c r="I27"/>
      <c r="J27"/>
      <c r="K27"/>
      <c r="L27"/>
      <c r="M27"/>
    </row>
    <row r="28" spans="1:13" x14ac:dyDescent="0.2">
      <c r="A28" s="105" t="s">
        <v>21</v>
      </c>
      <c r="B28" s="462">
        <v>10.7337010824695</v>
      </c>
      <c r="C28" s="463">
        <v>4.0449943374183697</v>
      </c>
      <c r="D28" s="462">
        <v>6.5792385259091297</v>
      </c>
      <c r="E28" s="462">
        <v>2.5115902632964602</v>
      </c>
      <c r="F28" s="107"/>
      <c r="H28" s="110"/>
      <c r="I28" s="111"/>
      <c r="J28" s="111"/>
      <c r="K28" s="111"/>
      <c r="L28" s="111"/>
      <c r="M28"/>
    </row>
    <row r="29" spans="1:13" x14ac:dyDescent="0.2">
      <c r="A29" s="105" t="s">
        <v>39</v>
      </c>
      <c r="B29" s="462"/>
      <c r="C29" s="463"/>
      <c r="D29" s="462"/>
      <c r="E29" s="462"/>
      <c r="F29" s="107"/>
      <c r="H29" s="112"/>
      <c r="I29" s="113"/>
      <c r="J29" s="113"/>
      <c r="K29" s="113"/>
      <c r="L29" s="113"/>
      <c r="M29"/>
    </row>
    <row r="30" spans="1:13" x14ac:dyDescent="0.2">
      <c r="A30" s="105" t="s">
        <v>22</v>
      </c>
      <c r="B30" s="462">
        <v>10.8784772763999</v>
      </c>
      <c r="C30" s="463">
        <v>4.2659601020332802</v>
      </c>
      <c r="D30" s="462">
        <v>8.5666662842842296</v>
      </c>
      <c r="E30" s="462">
        <v>4.9842474290537</v>
      </c>
      <c r="F30" s="107"/>
      <c r="H30" s="112"/>
      <c r="I30" s="113"/>
      <c r="J30" s="113"/>
      <c r="K30" s="113"/>
      <c r="L30" s="113"/>
      <c r="M30"/>
    </row>
    <row r="31" spans="1:13" x14ac:dyDescent="0.2">
      <c r="A31" s="105" t="s">
        <v>40</v>
      </c>
      <c r="B31" s="462">
        <v>10.9678163583617</v>
      </c>
      <c r="C31" s="463">
        <v>5.0973600005476998</v>
      </c>
      <c r="D31" s="462">
        <v>9.0760911655397791</v>
      </c>
      <c r="E31" s="462">
        <v>6.1036077555650303</v>
      </c>
      <c r="F31" s="107"/>
      <c r="H31" s="112"/>
      <c r="I31" s="113"/>
      <c r="J31" s="113"/>
      <c r="K31" s="113"/>
      <c r="L31" s="113"/>
      <c r="M31"/>
    </row>
    <row r="32" spans="1:13" ht="15.75" x14ac:dyDescent="0.25">
      <c r="A32" s="105" t="s">
        <v>23</v>
      </c>
      <c r="B32" s="462">
        <v>10.8728492296817</v>
      </c>
      <c r="C32" s="463">
        <v>4.9110656366196901</v>
      </c>
      <c r="D32" s="462">
        <v>10.2752538620334</v>
      </c>
      <c r="E32" s="462">
        <v>6.6010471560297104</v>
      </c>
      <c r="F32" s="107"/>
      <c r="H32" s="114"/>
      <c r="I32" s="115"/>
      <c r="J32" s="115"/>
      <c r="K32" s="115"/>
      <c r="L32" s="115"/>
      <c r="M32"/>
    </row>
    <row r="33" spans="1:13" x14ac:dyDescent="0.2">
      <c r="D33" s="322"/>
      <c r="E33" s="322"/>
      <c r="I33"/>
      <c r="J33"/>
      <c r="K33"/>
      <c r="L33"/>
      <c r="M33"/>
    </row>
    <row r="34" spans="1:13" x14ac:dyDescent="0.2">
      <c r="A34" s="5"/>
      <c r="I34"/>
      <c r="J34"/>
      <c r="K34"/>
      <c r="L34"/>
      <c r="M34"/>
    </row>
    <row r="35" spans="1:13" x14ac:dyDescent="0.2">
      <c r="I35"/>
      <c r="J35"/>
      <c r="K35"/>
      <c r="L35"/>
      <c r="M35"/>
    </row>
    <row r="36" spans="1:13" x14ac:dyDescent="0.2">
      <c r="I36"/>
      <c r="J36"/>
      <c r="K36"/>
      <c r="L36"/>
      <c r="M36"/>
    </row>
  </sheetData>
  <hyperlinks>
    <hyperlink ref="I1" location="'Cymru â Diwylliant Bywiog'!A1" display="Cymru â Diwylliant Bywiog"/>
    <hyperlink ref="I2" location="'Contents and Links'!A1" display="Contents and Links"/>
    <hyperlink ref="A20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showGridLines="0" topLeftCell="B1" workbookViewId="0">
      <selection activeCell="I1" sqref="I1"/>
    </sheetView>
  </sheetViews>
  <sheetFormatPr defaultRowHeight="15" x14ac:dyDescent="0.2"/>
  <cols>
    <col min="1" max="1" width="5" style="126" hidden="1" customWidth="1"/>
    <col min="2" max="2" width="13" customWidth="1"/>
    <col min="3" max="4" width="10" customWidth="1"/>
  </cols>
  <sheetData>
    <row r="1" spans="1:9" ht="15.75" x14ac:dyDescent="0.25">
      <c r="A1" s="283"/>
      <c r="B1" s="51" t="s">
        <v>315</v>
      </c>
      <c r="I1" s="3" t="s">
        <v>67</v>
      </c>
    </row>
    <row r="2" spans="1:9" x14ac:dyDescent="0.2">
      <c r="I2" s="50" t="s">
        <v>68</v>
      </c>
    </row>
    <row r="19" spans="1:4" x14ac:dyDescent="0.2">
      <c r="B19" s="14" t="s">
        <v>801</v>
      </c>
    </row>
    <row r="20" spans="1:4" x14ac:dyDescent="0.2">
      <c r="B20" s="9" t="s">
        <v>540</v>
      </c>
    </row>
    <row r="22" spans="1:4" ht="31.5" customHeight="1" thickBot="1" x14ac:dyDescent="0.25">
      <c r="B22" s="136"/>
      <c r="C22" s="2" t="s">
        <v>316</v>
      </c>
      <c r="D22" s="2"/>
    </row>
    <row r="23" spans="1:4" ht="15.75" thickBot="1" x14ac:dyDescent="0.25">
      <c r="B23" s="68"/>
      <c r="C23" s="56" t="s">
        <v>70</v>
      </c>
      <c r="D23" s="56" t="s">
        <v>71</v>
      </c>
    </row>
    <row r="24" spans="1:4" x14ac:dyDescent="0.2">
      <c r="A24" s="126">
        <v>1999</v>
      </c>
      <c r="B24" s="62" t="s">
        <v>72</v>
      </c>
      <c r="C24" s="63">
        <v>28.234052552226593</v>
      </c>
      <c r="D24" s="63">
        <v>23.362674639787606</v>
      </c>
    </row>
    <row r="25" spans="1:4" x14ac:dyDescent="0.2">
      <c r="A25" s="126">
        <v>1999</v>
      </c>
      <c r="B25" s="62" t="s">
        <v>93</v>
      </c>
      <c r="C25" s="63">
        <v>28.405388524466368</v>
      </c>
      <c r="D25" s="63">
        <v>23.409475594888608</v>
      </c>
    </row>
    <row r="26" spans="1:4" x14ac:dyDescent="0.2">
      <c r="A26" s="126">
        <v>1999</v>
      </c>
      <c r="B26" s="62" t="s">
        <v>317</v>
      </c>
      <c r="C26" s="63">
        <v>28.229080210513498</v>
      </c>
      <c r="D26" s="63">
        <v>23.465651586690832</v>
      </c>
    </row>
    <row r="27" spans="1:4" x14ac:dyDescent="0.2">
      <c r="A27" s="126">
        <v>1999</v>
      </c>
      <c r="B27" s="62" t="s">
        <v>135</v>
      </c>
      <c r="C27" s="63">
        <v>28.241857489228927</v>
      </c>
      <c r="D27" s="63">
        <v>23.436702816760487</v>
      </c>
    </row>
    <row r="28" spans="1:4" x14ac:dyDescent="0.2">
      <c r="A28" s="126">
        <v>1999</v>
      </c>
      <c r="B28" s="62" t="s">
        <v>155</v>
      </c>
      <c r="C28" s="63">
        <v>28.022704818906327</v>
      </c>
      <c r="D28" s="63">
        <v>23.454976854626601</v>
      </c>
    </row>
    <row r="29" spans="1:4" x14ac:dyDescent="0.2">
      <c r="A29" s="126">
        <v>1999</v>
      </c>
      <c r="B29" s="62" t="s">
        <v>319</v>
      </c>
      <c r="C29" s="63">
        <v>28.161204208989563</v>
      </c>
      <c r="D29" s="63">
        <v>23.409893913815353</v>
      </c>
    </row>
    <row r="30" spans="1:4" x14ac:dyDescent="0.2">
      <c r="A30" s="126">
        <v>1999</v>
      </c>
      <c r="B30" s="62" t="s">
        <v>339</v>
      </c>
      <c r="C30" s="63">
        <v>28.165681084364547</v>
      </c>
      <c r="D30" s="63">
        <v>23.333659420480181</v>
      </c>
    </row>
    <row r="31" spans="1:4" x14ac:dyDescent="0.2">
      <c r="A31" s="126">
        <v>1999</v>
      </c>
      <c r="B31" s="62" t="s">
        <v>215</v>
      </c>
      <c r="C31" s="63">
        <v>28.182129251462758</v>
      </c>
      <c r="D31" s="63">
        <v>23.411442411837672</v>
      </c>
    </row>
    <row r="32" spans="1:4" x14ac:dyDescent="0.2">
      <c r="A32" s="126">
        <v>1999</v>
      </c>
      <c r="B32" s="62" t="s">
        <v>235</v>
      </c>
      <c r="C32" s="63">
        <v>27.40656692139963</v>
      </c>
      <c r="D32" s="63">
        <v>23.278434197479189</v>
      </c>
    </row>
    <row r="33" spans="1:4" x14ac:dyDescent="0.2">
      <c r="A33" s="126">
        <v>1999</v>
      </c>
      <c r="B33" s="62" t="s">
        <v>255</v>
      </c>
      <c r="C33" s="63">
        <v>27.793573434140626</v>
      </c>
      <c r="D33" s="63">
        <v>23.226080080902253</v>
      </c>
    </row>
    <row r="34" spans="1:4" x14ac:dyDescent="0.2">
      <c r="A34" s="126">
        <v>2000</v>
      </c>
      <c r="B34" s="62" t="s">
        <v>275</v>
      </c>
      <c r="C34" s="63">
        <v>27.894697117383252</v>
      </c>
      <c r="D34" s="63">
        <v>23.251846272091349</v>
      </c>
    </row>
    <row r="35" spans="1:4" x14ac:dyDescent="0.2">
      <c r="A35" s="126">
        <v>2000</v>
      </c>
      <c r="B35" s="62" t="s">
        <v>295</v>
      </c>
      <c r="C35" s="63">
        <v>27.943171803031106</v>
      </c>
      <c r="D35" s="63">
        <v>23.338000562708984</v>
      </c>
    </row>
    <row r="36" spans="1:4" x14ac:dyDescent="0.2">
      <c r="A36" s="126">
        <v>2000</v>
      </c>
      <c r="B36" s="62" t="s">
        <v>73</v>
      </c>
      <c r="C36" s="63">
        <v>28.261809291346527</v>
      </c>
      <c r="D36" s="63">
        <v>23.242050506170784</v>
      </c>
    </row>
    <row r="37" spans="1:4" x14ac:dyDescent="0.2">
      <c r="A37" s="126">
        <v>2000</v>
      </c>
      <c r="B37" s="62" t="s">
        <v>94</v>
      </c>
      <c r="C37" s="63">
        <v>27.875344252924901</v>
      </c>
      <c r="D37" s="63">
        <v>23.235668599324121</v>
      </c>
    </row>
    <row r="38" spans="1:4" x14ac:dyDescent="0.2">
      <c r="A38" s="126">
        <v>2000</v>
      </c>
      <c r="B38" s="62" t="s">
        <v>115</v>
      </c>
      <c r="C38" s="63">
        <v>27.906727428231491</v>
      </c>
      <c r="D38" s="63">
        <v>23.188580861812202</v>
      </c>
    </row>
    <row r="39" spans="1:4" x14ac:dyDescent="0.2">
      <c r="A39" s="126">
        <v>2000</v>
      </c>
      <c r="B39" s="62" t="s">
        <v>136</v>
      </c>
      <c r="C39" s="63">
        <v>28.035675273022409</v>
      </c>
      <c r="D39" s="63">
        <v>23.263075599405212</v>
      </c>
    </row>
    <row r="40" spans="1:4" x14ac:dyDescent="0.2">
      <c r="A40" s="126">
        <v>2000</v>
      </c>
      <c r="B40" s="62" t="s">
        <v>156</v>
      </c>
      <c r="C40" s="63">
        <v>27.753169800494149</v>
      </c>
      <c r="D40" s="63">
        <v>23.276255336177158</v>
      </c>
    </row>
    <row r="41" spans="1:4" x14ac:dyDescent="0.2">
      <c r="A41" s="126">
        <v>2000</v>
      </c>
      <c r="B41" s="62" t="s">
        <v>320</v>
      </c>
      <c r="C41" s="63">
        <v>28.013731523099494</v>
      </c>
      <c r="D41" s="63">
        <v>23.260976873600352</v>
      </c>
    </row>
    <row r="42" spans="1:4" x14ac:dyDescent="0.2">
      <c r="A42" s="126">
        <v>2000</v>
      </c>
      <c r="B42" s="62" t="s">
        <v>340</v>
      </c>
      <c r="C42" s="63">
        <v>27.804075239405016</v>
      </c>
      <c r="D42" s="63">
        <v>23.247210471020509</v>
      </c>
    </row>
    <row r="43" spans="1:4" x14ac:dyDescent="0.2">
      <c r="A43" s="126">
        <v>2000</v>
      </c>
      <c r="B43" s="62" t="s">
        <v>216</v>
      </c>
      <c r="C43" s="63">
        <v>28.311574570771832</v>
      </c>
      <c r="D43" s="63">
        <v>23.310573468871141</v>
      </c>
    </row>
    <row r="44" spans="1:4" x14ac:dyDescent="0.2">
      <c r="A44" s="126">
        <v>2000</v>
      </c>
      <c r="B44" s="62" t="s">
        <v>236</v>
      </c>
      <c r="C44" s="63">
        <v>28.279230478012366</v>
      </c>
      <c r="D44" s="63">
        <v>23.482368593978823</v>
      </c>
    </row>
    <row r="45" spans="1:4" x14ac:dyDescent="0.2">
      <c r="A45" s="126">
        <v>2000</v>
      </c>
      <c r="B45" s="62" t="s">
        <v>256</v>
      </c>
      <c r="C45" s="63">
        <v>28.410807651418068</v>
      </c>
      <c r="D45" s="63">
        <v>23.467524601555727</v>
      </c>
    </row>
    <row r="46" spans="1:4" x14ac:dyDescent="0.2">
      <c r="A46" s="126">
        <v>2001</v>
      </c>
      <c r="B46" s="62" t="s">
        <v>276</v>
      </c>
      <c r="C46" s="63">
        <v>28.368215644764824</v>
      </c>
      <c r="D46" s="63">
        <v>23.289502601945404</v>
      </c>
    </row>
    <row r="47" spans="1:4" x14ac:dyDescent="0.2">
      <c r="A47" s="126">
        <v>2001</v>
      </c>
      <c r="B47" s="62" t="s">
        <v>296</v>
      </c>
      <c r="C47" s="63">
        <v>28.57953256814363</v>
      </c>
      <c r="D47" s="63">
        <v>23.34472441766265</v>
      </c>
    </row>
    <row r="48" spans="1:4" x14ac:dyDescent="0.2">
      <c r="A48" s="126">
        <v>2001</v>
      </c>
      <c r="B48" s="62" t="s">
        <v>74</v>
      </c>
      <c r="C48" s="63">
        <v>28.485023073942404</v>
      </c>
      <c r="D48" s="63">
        <v>23.434053285709691</v>
      </c>
    </row>
    <row r="49" spans="1:4" x14ac:dyDescent="0.2">
      <c r="A49" s="126">
        <v>2001</v>
      </c>
      <c r="B49" s="62" t="s">
        <v>95</v>
      </c>
      <c r="C49" s="63">
        <v>28.841366132412386</v>
      </c>
      <c r="D49" s="63">
        <v>23.434122147003304</v>
      </c>
    </row>
    <row r="50" spans="1:4" x14ac:dyDescent="0.2">
      <c r="A50" s="126">
        <v>2001</v>
      </c>
      <c r="B50" s="62" t="s">
        <v>116</v>
      </c>
      <c r="C50" s="63">
        <v>29.240866010949834</v>
      </c>
      <c r="D50" s="63">
        <v>23.474679349923711</v>
      </c>
    </row>
    <row r="51" spans="1:4" x14ac:dyDescent="0.2">
      <c r="A51" s="126">
        <v>2001</v>
      </c>
      <c r="B51" s="62" t="s">
        <v>137</v>
      </c>
      <c r="C51" s="63">
        <v>29.276208436462039</v>
      </c>
      <c r="D51" s="63">
        <v>23.435100400877765</v>
      </c>
    </row>
    <row r="52" spans="1:4" x14ac:dyDescent="0.2">
      <c r="A52" s="126">
        <v>2001</v>
      </c>
      <c r="B52" s="62" t="s">
        <v>157</v>
      </c>
      <c r="C52" s="63">
        <v>29.457025499473605</v>
      </c>
      <c r="D52" s="63">
        <v>23.523672223462654</v>
      </c>
    </row>
    <row r="53" spans="1:4" x14ac:dyDescent="0.2">
      <c r="A53" s="126">
        <v>2001</v>
      </c>
      <c r="B53" s="62" t="s">
        <v>321</v>
      </c>
      <c r="C53" s="63">
        <v>29.05736233525343</v>
      </c>
      <c r="D53" s="63">
        <v>23.479857987300356</v>
      </c>
    </row>
    <row r="54" spans="1:4" x14ac:dyDescent="0.2">
      <c r="A54" s="126">
        <v>2001</v>
      </c>
      <c r="B54" s="62" t="s">
        <v>341</v>
      </c>
      <c r="C54" s="63">
        <v>29.715843386221476</v>
      </c>
      <c r="D54" s="63">
        <v>23.534482482074782</v>
      </c>
    </row>
    <row r="55" spans="1:4" x14ac:dyDescent="0.2">
      <c r="A55" s="126">
        <v>2001</v>
      </c>
      <c r="B55" s="62" t="s">
        <v>217</v>
      </c>
      <c r="C55" s="63">
        <v>29.059669487707971</v>
      </c>
      <c r="D55" s="63">
        <v>23.528732666875442</v>
      </c>
    </row>
    <row r="56" spans="1:4" x14ac:dyDescent="0.2">
      <c r="A56" s="126">
        <v>2001</v>
      </c>
      <c r="B56" s="62" t="s">
        <v>237</v>
      </c>
      <c r="C56" s="63">
        <v>29.178562976708029</v>
      </c>
      <c r="D56" s="63">
        <v>23.43792797774827</v>
      </c>
    </row>
    <row r="57" spans="1:4" x14ac:dyDescent="0.2">
      <c r="A57" s="126">
        <v>2001</v>
      </c>
      <c r="B57" s="62" t="s">
        <v>257</v>
      </c>
      <c r="C57" s="63">
        <v>29.284936010163918</v>
      </c>
      <c r="D57" s="63">
        <v>23.405328800126153</v>
      </c>
    </row>
    <row r="58" spans="1:4" x14ac:dyDescent="0.2">
      <c r="A58" s="126">
        <v>2002</v>
      </c>
      <c r="B58" s="62" t="s">
        <v>277</v>
      </c>
      <c r="C58" s="63">
        <v>29.463441385104566</v>
      </c>
      <c r="D58" s="63">
        <v>23.528836486119811</v>
      </c>
    </row>
    <row r="59" spans="1:4" x14ac:dyDescent="0.2">
      <c r="A59" s="126">
        <v>2002</v>
      </c>
      <c r="B59" s="62" t="s">
        <v>297</v>
      </c>
      <c r="C59" s="63">
        <v>29.349525276065712</v>
      </c>
      <c r="D59" s="63">
        <v>23.562085845254455</v>
      </c>
    </row>
    <row r="60" spans="1:4" x14ac:dyDescent="0.2">
      <c r="A60" s="126">
        <v>2002</v>
      </c>
      <c r="B60" s="62" t="s">
        <v>75</v>
      </c>
      <c r="C60" s="63">
        <v>29.55395509792654</v>
      </c>
      <c r="D60" s="63">
        <v>23.556225537738239</v>
      </c>
    </row>
    <row r="61" spans="1:4" x14ac:dyDescent="0.2">
      <c r="A61" s="126">
        <v>2002</v>
      </c>
      <c r="B61" s="62" t="s">
        <v>96</v>
      </c>
      <c r="C61" s="63">
        <v>29.171199487227241</v>
      </c>
      <c r="D61" s="63">
        <v>23.427122053904935</v>
      </c>
    </row>
    <row r="62" spans="1:4" x14ac:dyDescent="0.2">
      <c r="A62" s="126">
        <v>2002</v>
      </c>
      <c r="B62" s="62" t="s">
        <v>318</v>
      </c>
      <c r="C62" s="63">
        <v>28.997430560995944</v>
      </c>
      <c r="D62" s="63">
        <v>23.345693715391153</v>
      </c>
    </row>
    <row r="63" spans="1:4" x14ac:dyDescent="0.2">
      <c r="A63" s="126">
        <v>2002</v>
      </c>
      <c r="B63" s="62" t="s">
        <v>138</v>
      </c>
      <c r="C63" s="63">
        <v>28.729387407114579</v>
      </c>
      <c r="D63" s="63">
        <v>23.327271170464961</v>
      </c>
    </row>
    <row r="64" spans="1:4" x14ac:dyDescent="0.2">
      <c r="A64" s="126">
        <v>2002</v>
      </c>
      <c r="B64" s="62" t="s">
        <v>158</v>
      </c>
      <c r="C64" s="63">
        <v>28.524654229215454</v>
      </c>
      <c r="D64" s="63">
        <v>23.418920537457652</v>
      </c>
    </row>
    <row r="65" spans="1:4" x14ac:dyDescent="0.2">
      <c r="A65" s="126">
        <v>2002</v>
      </c>
      <c r="B65" s="62" t="s">
        <v>322</v>
      </c>
      <c r="C65" s="63">
        <v>28.605144570423519</v>
      </c>
      <c r="D65" s="63">
        <v>23.296443258443123</v>
      </c>
    </row>
    <row r="66" spans="1:4" x14ac:dyDescent="0.2">
      <c r="A66" s="126">
        <v>2002</v>
      </c>
      <c r="B66" s="62" t="s">
        <v>342</v>
      </c>
      <c r="C66" s="63">
        <v>28.308432540330845</v>
      </c>
      <c r="D66" s="63">
        <v>23.322573740797363</v>
      </c>
    </row>
    <row r="67" spans="1:4" x14ac:dyDescent="0.2">
      <c r="A67" s="126">
        <v>2002</v>
      </c>
      <c r="B67" s="62" t="s">
        <v>218</v>
      </c>
      <c r="C67" s="63">
        <v>27.957760386116007</v>
      </c>
      <c r="D67" s="63">
        <v>23.203959570287878</v>
      </c>
    </row>
    <row r="68" spans="1:4" x14ac:dyDescent="0.2">
      <c r="A68" s="126">
        <v>2002</v>
      </c>
      <c r="B68" s="62" t="s">
        <v>238</v>
      </c>
      <c r="C68" s="63">
        <v>27.708913648638724</v>
      </c>
      <c r="D68" s="63">
        <v>23.198148336804199</v>
      </c>
    </row>
    <row r="69" spans="1:4" x14ac:dyDescent="0.2">
      <c r="A69" s="126">
        <v>2002</v>
      </c>
      <c r="B69" s="62" t="s">
        <v>258</v>
      </c>
      <c r="C69" s="63">
        <v>26.904772275495102</v>
      </c>
      <c r="D69" s="63">
        <v>23.150026983823118</v>
      </c>
    </row>
    <row r="70" spans="1:4" x14ac:dyDescent="0.2">
      <c r="A70" s="126">
        <v>2003</v>
      </c>
      <c r="B70" s="62" t="s">
        <v>278</v>
      </c>
      <c r="C70" s="63">
        <v>27.072823410986143</v>
      </c>
      <c r="D70" s="63">
        <v>23.361806505973544</v>
      </c>
    </row>
    <row r="71" spans="1:4" x14ac:dyDescent="0.2">
      <c r="A71" s="126">
        <v>2003</v>
      </c>
      <c r="B71" s="62" t="s">
        <v>298</v>
      </c>
      <c r="C71" s="63">
        <v>26.915233564081124</v>
      </c>
      <c r="D71" s="63">
        <v>23.398680278332282</v>
      </c>
    </row>
    <row r="72" spans="1:4" x14ac:dyDescent="0.2">
      <c r="A72" s="126">
        <v>2003</v>
      </c>
      <c r="B72" s="62" t="s">
        <v>76</v>
      </c>
      <c r="C72" s="63">
        <v>26.600916861349809</v>
      </c>
      <c r="D72" s="63">
        <v>23.315978799984077</v>
      </c>
    </row>
    <row r="73" spans="1:4" x14ac:dyDescent="0.2">
      <c r="A73" s="126">
        <v>2003</v>
      </c>
      <c r="B73" s="62" t="s">
        <v>97</v>
      </c>
      <c r="C73" s="63">
        <v>26.335430042612217</v>
      </c>
      <c r="D73" s="63">
        <v>23.306691864745936</v>
      </c>
    </row>
    <row r="74" spans="1:4" x14ac:dyDescent="0.2">
      <c r="A74" s="126">
        <v>2003</v>
      </c>
      <c r="B74" s="62" t="s">
        <v>118</v>
      </c>
      <c r="C74" s="63">
        <v>25.808825046897386</v>
      </c>
      <c r="D74" s="63">
        <v>23.297454757562402</v>
      </c>
    </row>
    <row r="75" spans="1:4" x14ac:dyDescent="0.2">
      <c r="A75" s="126">
        <v>2003</v>
      </c>
      <c r="B75" s="62" t="s">
        <v>139</v>
      </c>
      <c r="C75" s="63">
        <v>25.767699979889439</v>
      </c>
      <c r="D75" s="63">
        <v>23.293879624160951</v>
      </c>
    </row>
    <row r="76" spans="1:4" x14ac:dyDescent="0.2">
      <c r="A76" s="126">
        <v>2003</v>
      </c>
      <c r="B76" s="62" t="s">
        <v>159</v>
      </c>
      <c r="C76" s="63">
        <v>25.931099773492338</v>
      </c>
      <c r="D76" s="63">
        <v>23.231686396667424</v>
      </c>
    </row>
    <row r="77" spans="1:4" x14ac:dyDescent="0.2">
      <c r="A77" s="126">
        <v>2003</v>
      </c>
      <c r="B77" s="62" t="s">
        <v>323</v>
      </c>
      <c r="C77" s="63">
        <v>25.634909240476251</v>
      </c>
      <c r="D77" s="63">
        <v>23.320480011452663</v>
      </c>
    </row>
    <row r="78" spans="1:4" x14ac:dyDescent="0.2">
      <c r="A78" s="126">
        <v>2003</v>
      </c>
      <c r="B78" s="62" t="s">
        <v>343</v>
      </c>
      <c r="C78" s="63">
        <v>25.734292024920169</v>
      </c>
      <c r="D78" s="63">
        <v>23.306255247897223</v>
      </c>
    </row>
    <row r="79" spans="1:4" x14ac:dyDescent="0.2">
      <c r="A79" s="126">
        <v>2003</v>
      </c>
      <c r="B79" s="62" t="s">
        <v>219</v>
      </c>
      <c r="C79" s="63">
        <v>26.051212362220532</v>
      </c>
      <c r="D79" s="63">
        <v>23.349008651320517</v>
      </c>
    </row>
    <row r="80" spans="1:4" x14ac:dyDescent="0.2">
      <c r="A80" s="126">
        <v>2003</v>
      </c>
      <c r="B80" s="62" t="s">
        <v>239</v>
      </c>
      <c r="C80" s="63">
        <v>25.794869412301516</v>
      </c>
      <c r="D80" s="63">
        <v>23.394526969203277</v>
      </c>
    </row>
    <row r="81" spans="1:4" x14ac:dyDescent="0.2">
      <c r="A81" s="126">
        <v>2003</v>
      </c>
      <c r="B81" s="62" t="s">
        <v>259</v>
      </c>
      <c r="C81" s="63">
        <v>26.253938760524086</v>
      </c>
      <c r="D81" s="63">
        <v>23.452173117506028</v>
      </c>
    </row>
    <row r="82" spans="1:4" x14ac:dyDescent="0.2">
      <c r="A82" s="126">
        <v>2004</v>
      </c>
      <c r="B82" s="62" t="s">
        <v>279</v>
      </c>
      <c r="C82" s="64">
        <v>26.155265665675156</v>
      </c>
      <c r="D82" s="64">
        <v>23.275701580476728</v>
      </c>
    </row>
    <row r="83" spans="1:4" x14ac:dyDescent="0.2">
      <c r="A83" s="126">
        <v>2004</v>
      </c>
      <c r="B83" s="62" t="s">
        <v>299</v>
      </c>
      <c r="C83" s="64">
        <v>26.414992087539744</v>
      </c>
      <c r="D83" s="64">
        <v>23.229070727907018</v>
      </c>
    </row>
    <row r="84" spans="1:4" x14ac:dyDescent="0.2">
      <c r="A84" s="126">
        <v>2004</v>
      </c>
      <c r="B84" s="62" t="s">
        <v>77</v>
      </c>
      <c r="C84" s="64">
        <v>25.711986138734567</v>
      </c>
      <c r="D84" s="64">
        <v>23.248121567475994</v>
      </c>
    </row>
    <row r="85" spans="1:4" x14ac:dyDescent="0.2">
      <c r="A85" s="126">
        <v>2004</v>
      </c>
      <c r="B85" s="62" t="s">
        <v>98</v>
      </c>
      <c r="C85" s="64">
        <v>25.941675991905328</v>
      </c>
      <c r="D85" s="64">
        <v>23.318161168038802</v>
      </c>
    </row>
    <row r="86" spans="1:4" x14ac:dyDescent="0.2">
      <c r="A86" s="126">
        <v>2004</v>
      </c>
      <c r="B86" s="62" t="s">
        <v>119</v>
      </c>
      <c r="C86" s="64">
        <v>25.492234196817115</v>
      </c>
      <c r="D86" s="64">
        <v>23.351861451861236</v>
      </c>
    </row>
    <row r="87" spans="1:4" x14ac:dyDescent="0.2">
      <c r="A87" s="126">
        <v>2004</v>
      </c>
      <c r="B87" s="62" t="s">
        <v>140</v>
      </c>
      <c r="C87" s="64">
        <v>26.230297654324183</v>
      </c>
      <c r="D87" s="64">
        <v>23.399022254479291</v>
      </c>
    </row>
    <row r="88" spans="1:4" x14ac:dyDescent="0.2">
      <c r="A88" s="126">
        <v>2004</v>
      </c>
      <c r="B88" s="62" t="s">
        <v>160</v>
      </c>
      <c r="C88" s="64">
        <v>26.744363991287809</v>
      </c>
      <c r="D88" s="64">
        <v>23.482817357151688</v>
      </c>
    </row>
    <row r="89" spans="1:4" x14ac:dyDescent="0.2">
      <c r="A89" s="126">
        <v>2004</v>
      </c>
      <c r="B89" s="62" t="s">
        <v>324</v>
      </c>
      <c r="C89" s="64">
        <v>27.483947830864132</v>
      </c>
      <c r="D89" s="64">
        <v>23.546667547431678</v>
      </c>
    </row>
    <row r="90" spans="1:4" x14ac:dyDescent="0.2">
      <c r="A90" s="126">
        <v>2004</v>
      </c>
      <c r="B90" s="62" t="s">
        <v>344</v>
      </c>
      <c r="C90" s="64">
        <v>27.113662361325964</v>
      </c>
      <c r="D90" s="64">
        <v>23.508544336655159</v>
      </c>
    </row>
    <row r="91" spans="1:4" x14ac:dyDescent="0.2">
      <c r="A91" s="126">
        <v>2004</v>
      </c>
      <c r="B91" s="62" t="s">
        <v>220</v>
      </c>
      <c r="C91" s="64">
        <v>26.516339675282385</v>
      </c>
      <c r="D91" s="64">
        <v>23.525265035266628</v>
      </c>
    </row>
    <row r="92" spans="1:4" x14ac:dyDescent="0.2">
      <c r="A92" s="126">
        <v>2004</v>
      </c>
      <c r="B92" s="62" t="s">
        <v>240</v>
      </c>
      <c r="C92" s="64">
        <v>26.329654972989253</v>
      </c>
      <c r="D92" s="64">
        <v>23.380360385434997</v>
      </c>
    </row>
    <row r="93" spans="1:4" x14ac:dyDescent="0.2">
      <c r="A93" s="126">
        <v>2004</v>
      </c>
      <c r="B93" s="62" t="s">
        <v>260</v>
      </c>
      <c r="C93" s="64">
        <v>26.514958203984975</v>
      </c>
      <c r="D93" s="64">
        <v>23.301214547917027</v>
      </c>
    </row>
    <row r="94" spans="1:4" x14ac:dyDescent="0.2">
      <c r="A94" s="126">
        <v>2005</v>
      </c>
      <c r="B94" s="62" t="s">
        <v>280</v>
      </c>
      <c r="C94" s="64">
        <v>26.750212880068087</v>
      </c>
      <c r="D94" s="64">
        <v>23.239468671742802</v>
      </c>
    </row>
    <row r="95" spans="1:4" x14ac:dyDescent="0.2">
      <c r="A95" s="126">
        <v>2005</v>
      </c>
      <c r="B95" s="62" t="s">
        <v>300</v>
      </c>
      <c r="C95" s="64">
        <v>26.35571935396387</v>
      </c>
      <c r="D95" s="64">
        <v>23.110953336884972</v>
      </c>
    </row>
    <row r="96" spans="1:4" x14ac:dyDescent="0.2">
      <c r="A96" s="126">
        <v>2005</v>
      </c>
      <c r="B96" s="62" t="s">
        <v>78</v>
      </c>
      <c r="C96" s="64">
        <v>26.737029275989439</v>
      </c>
      <c r="D96" s="64">
        <v>23.288523207126595</v>
      </c>
    </row>
    <row r="97" spans="1:4" x14ac:dyDescent="0.2">
      <c r="A97" s="126">
        <v>2005</v>
      </c>
      <c r="B97" s="62" t="s">
        <v>99</v>
      </c>
      <c r="C97" s="64">
        <v>27.190570231797242</v>
      </c>
      <c r="D97" s="64">
        <v>23.437769150097584</v>
      </c>
    </row>
    <row r="98" spans="1:4" x14ac:dyDescent="0.2">
      <c r="A98" s="126">
        <v>2005</v>
      </c>
      <c r="B98" s="62" t="s">
        <v>120</v>
      </c>
      <c r="C98" s="64">
        <v>27.304426766151494</v>
      </c>
      <c r="D98" s="64">
        <v>23.413152032941696</v>
      </c>
    </row>
    <row r="99" spans="1:4" x14ac:dyDescent="0.2">
      <c r="A99" s="126">
        <v>2005</v>
      </c>
      <c r="B99" s="62" t="s">
        <v>141</v>
      </c>
      <c r="C99" s="64">
        <v>27.506714860125683</v>
      </c>
      <c r="D99" s="64">
        <v>23.420612783033793</v>
      </c>
    </row>
    <row r="100" spans="1:4" x14ac:dyDescent="0.2">
      <c r="A100" s="126">
        <v>2005</v>
      </c>
      <c r="B100" s="62" t="s">
        <v>161</v>
      </c>
      <c r="C100" s="64">
        <v>27.13920050389244</v>
      </c>
      <c r="D100" s="64">
        <v>23.388022902587817</v>
      </c>
    </row>
    <row r="101" spans="1:4" x14ac:dyDescent="0.2">
      <c r="A101" s="126">
        <v>2005</v>
      </c>
      <c r="B101" s="62" t="s">
        <v>325</v>
      </c>
      <c r="C101" s="64">
        <v>26.766225621323059</v>
      </c>
      <c r="D101" s="64">
        <v>23.330063762731307</v>
      </c>
    </row>
    <row r="102" spans="1:4" x14ac:dyDescent="0.2">
      <c r="A102" s="126">
        <v>2005</v>
      </c>
      <c r="B102" s="62" t="s">
        <v>345</v>
      </c>
      <c r="C102" s="64">
        <v>26.389053271633436</v>
      </c>
      <c r="D102" s="64">
        <v>23.291628001201325</v>
      </c>
    </row>
    <row r="103" spans="1:4" x14ac:dyDescent="0.2">
      <c r="A103" s="126">
        <v>2005</v>
      </c>
      <c r="B103" s="62" t="s">
        <v>221</v>
      </c>
      <c r="C103" s="64">
        <v>26.437093064091634</v>
      </c>
      <c r="D103" s="64">
        <v>23.272436468460832</v>
      </c>
    </row>
    <row r="104" spans="1:4" x14ac:dyDescent="0.2">
      <c r="A104" s="126">
        <v>2005</v>
      </c>
      <c r="B104" s="62" t="s">
        <v>241</v>
      </c>
      <c r="C104" s="64">
        <v>26.606113152034052</v>
      </c>
      <c r="D104" s="64">
        <v>23.337285571365115</v>
      </c>
    </row>
    <row r="105" spans="1:4" x14ac:dyDescent="0.2">
      <c r="A105" s="126">
        <v>2005</v>
      </c>
      <c r="B105" s="62" t="s">
        <v>261</v>
      </c>
      <c r="C105" s="64">
        <v>26.485029818573441</v>
      </c>
      <c r="D105" s="64">
        <v>23.342048871046526</v>
      </c>
    </row>
    <row r="106" spans="1:4" x14ac:dyDescent="0.2">
      <c r="A106" s="126">
        <v>2006</v>
      </c>
      <c r="B106" s="62" t="s">
        <v>281</v>
      </c>
      <c r="C106" s="64">
        <v>26.517120695700818</v>
      </c>
      <c r="D106" s="64">
        <v>23.303769901304076</v>
      </c>
    </row>
    <row r="107" spans="1:4" x14ac:dyDescent="0.2">
      <c r="A107" s="126">
        <v>2006</v>
      </c>
      <c r="B107" s="62" t="s">
        <v>301</v>
      </c>
      <c r="C107" s="64">
        <v>27.166805158831902</v>
      </c>
      <c r="D107" s="64">
        <v>23.151416139906235</v>
      </c>
    </row>
    <row r="108" spans="1:4" x14ac:dyDescent="0.2">
      <c r="A108" s="126">
        <v>2006</v>
      </c>
      <c r="B108" s="62" t="s">
        <v>79</v>
      </c>
      <c r="C108" s="64">
        <v>26.824693282912165</v>
      </c>
      <c r="D108" s="64">
        <v>23.021150397050537</v>
      </c>
    </row>
    <row r="109" spans="1:4" x14ac:dyDescent="0.2">
      <c r="A109" s="126">
        <v>2006</v>
      </c>
      <c r="B109" s="62" t="s">
        <v>100</v>
      </c>
      <c r="C109" s="64">
        <v>26.612747113834111</v>
      </c>
      <c r="D109" s="64">
        <v>22.941604285543526</v>
      </c>
    </row>
    <row r="110" spans="1:4" x14ac:dyDescent="0.2">
      <c r="A110" s="126">
        <v>2006</v>
      </c>
      <c r="B110" s="62" t="s">
        <v>121</v>
      </c>
      <c r="C110" s="64">
        <v>26.831198425816801</v>
      </c>
      <c r="D110" s="64">
        <v>22.963893666764839</v>
      </c>
    </row>
    <row r="111" spans="1:4" x14ac:dyDescent="0.2">
      <c r="A111" s="126">
        <v>2006</v>
      </c>
      <c r="B111" s="62" t="s">
        <v>142</v>
      </c>
      <c r="C111" s="64">
        <v>26.399028510306756</v>
      </c>
      <c r="D111" s="64">
        <v>22.885062433935044</v>
      </c>
    </row>
    <row r="112" spans="1:4" x14ac:dyDescent="0.2">
      <c r="A112" s="126">
        <v>2006</v>
      </c>
      <c r="B112" s="62" t="s">
        <v>162</v>
      </c>
      <c r="C112" s="64">
        <v>26.034150175370375</v>
      </c>
      <c r="D112" s="64">
        <v>22.811566459966315</v>
      </c>
    </row>
    <row r="113" spans="1:4" x14ac:dyDescent="0.2">
      <c r="A113" s="126">
        <v>2006</v>
      </c>
      <c r="B113" s="62" t="s">
        <v>326</v>
      </c>
      <c r="C113" s="64">
        <v>25.31752853725996</v>
      </c>
      <c r="D113" s="64">
        <v>22.700875335466598</v>
      </c>
    </row>
    <row r="114" spans="1:4" x14ac:dyDescent="0.2">
      <c r="A114" s="126">
        <v>2006</v>
      </c>
      <c r="B114" s="62" t="s">
        <v>346</v>
      </c>
      <c r="C114" s="64">
        <v>25.569534667593455</v>
      </c>
      <c r="D114" s="64">
        <v>22.904210923596974</v>
      </c>
    </row>
    <row r="115" spans="1:4" x14ac:dyDescent="0.2">
      <c r="A115" s="126">
        <v>2006</v>
      </c>
      <c r="B115" s="62" t="s">
        <v>222</v>
      </c>
      <c r="C115" s="64">
        <v>25.941060507424346</v>
      </c>
      <c r="D115" s="64">
        <v>22.9399722415966</v>
      </c>
    </row>
    <row r="116" spans="1:4" x14ac:dyDescent="0.2">
      <c r="A116" s="126">
        <v>2006</v>
      </c>
      <c r="B116" s="62" t="s">
        <v>242</v>
      </c>
      <c r="C116" s="64">
        <v>25.983997407287099</v>
      </c>
      <c r="D116" s="64">
        <v>23.025671330002613</v>
      </c>
    </row>
    <row r="117" spans="1:4" x14ac:dyDescent="0.2">
      <c r="A117" s="126">
        <v>2006</v>
      </c>
      <c r="B117" s="62" t="s">
        <v>262</v>
      </c>
      <c r="C117" s="64">
        <v>25.868866718429313</v>
      </c>
      <c r="D117" s="64">
        <v>22.992050745242409</v>
      </c>
    </row>
    <row r="118" spans="1:4" x14ac:dyDescent="0.2">
      <c r="A118" s="126">
        <v>2007</v>
      </c>
      <c r="B118" s="62" t="s">
        <v>282</v>
      </c>
      <c r="C118" s="64">
        <v>25.536255518972716</v>
      </c>
      <c r="D118" s="64">
        <v>23.068312873246569</v>
      </c>
    </row>
    <row r="119" spans="1:4" x14ac:dyDescent="0.2">
      <c r="A119" s="126">
        <v>2007</v>
      </c>
      <c r="B119" s="62" t="s">
        <v>302</v>
      </c>
      <c r="C119" s="64">
        <v>25.71084573917215</v>
      </c>
      <c r="D119" s="64">
        <v>23.192709970646565</v>
      </c>
    </row>
    <row r="120" spans="1:4" x14ac:dyDescent="0.2">
      <c r="A120" s="126">
        <v>2007</v>
      </c>
      <c r="B120" s="62" t="s">
        <v>80</v>
      </c>
      <c r="C120" s="64">
        <v>25.954881788691399</v>
      </c>
      <c r="D120" s="64">
        <v>23.209899655151993</v>
      </c>
    </row>
    <row r="121" spans="1:4" x14ac:dyDescent="0.2">
      <c r="A121" s="126">
        <v>2007</v>
      </c>
      <c r="B121" s="62" t="s">
        <v>101</v>
      </c>
      <c r="C121" s="64">
        <v>26.130941956516441</v>
      </c>
      <c r="D121" s="64">
        <v>23.212870664939146</v>
      </c>
    </row>
    <row r="122" spans="1:4" x14ac:dyDescent="0.2">
      <c r="A122" s="126">
        <v>2007</v>
      </c>
      <c r="B122" s="62" t="s">
        <v>122</v>
      </c>
      <c r="C122" s="64">
        <v>25.670773072482259</v>
      </c>
      <c r="D122" s="64">
        <v>23.116719783536297</v>
      </c>
    </row>
    <row r="123" spans="1:4" x14ac:dyDescent="0.2">
      <c r="A123" s="126">
        <v>2007</v>
      </c>
      <c r="B123" s="62" t="s">
        <v>143</v>
      </c>
      <c r="C123" s="64">
        <v>25.610903329331066</v>
      </c>
      <c r="D123" s="64">
        <v>23.196413014785342</v>
      </c>
    </row>
    <row r="124" spans="1:4" x14ac:dyDescent="0.2">
      <c r="A124" s="126">
        <v>2007</v>
      </c>
      <c r="B124" s="62" t="s">
        <v>163</v>
      </c>
      <c r="C124" s="64">
        <v>25.692262273182155</v>
      </c>
      <c r="D124" s="64">
        <v>23.240622149829697</v>
      </c>
    </row>
    <row r="125" spans="1:4" x14ac:dyDescent="0.2">
      <c r="A125" s="126">
        <v>2007</v>
      </c>
      <c r="B125" s="62" t="s">
        <v>327</v>
      </c>
      <c r="C125" s="64">
        <v>26.508221111687313</v>
      </c>
      <c r="D125" s="64">
        <v>23.232517637884804</v>
      </c>
    </row>
    <row r="126" spans="1:4" x14ac:dyDescent="0.2">
      <c r="A126" s="126">
        <v>2007</v>
      </c>
      <c r="B126" s="62" t="s">
        <v>347</v>
      </c>
      <c r="C126" s="64">
        <v>26.503363078267693</v>
      </c>
      <c r="D126" s="64">
        <v>23.178689387937517</v>
      </c>
    </row>
    <row r="127" spans="1:4" x14ac:dyDescent="0.2">
      <c r="A127" s="126">
        <v>2007</v>
      </c>
      <c r="B127" s="62" t="s">
        <v>223</v>
      </c>
      <c r="C127" s="64">
        <v>26.422725223693902</v>
      </c>
      <c r="D127" s="64">
        <v>23.149670252733685</v>
      </c>
    </row>
    <row r="128" spans="1:4" x14ac:dyDescent="0.2">
      <c r="A128" s="126">
        <v>2007</v>
      </c>
      <c r="B128" s="62" t="s">
        <v>243</v>
      </c>
      <c r="C128" s="64">
        <v>25.939638670246978</v>
      </c>
      <c r="D128" s="64">
        <v>23.080085239590908</v>
      </c>
    </row>
    <row r="129" spans="1:4" x14ac:dyDescent="0.2">
      <c r="A129" s="126">
        <v>2007</v>
      </c>
      <c r="B129" s="62" t="s">
        <v>263</v>
      </c>
      <c r="C129" s="64">
        <v>26.705231564962542</v>
      </c>
      <c r="D129" s="64">
        <v>23.058256488848961</v>
      </c>
    </row>
    <row r="130" spans="1:4" x14ac:dyDescent="0.2">
      <c r="A130" s="126">
        <v>2008</v>
      </c>
      <c r="B130" s="62" t="s">
        <v>283</v>
      </c>
      <c r="C130" s="64">
        <v>27.294078376412557</v>
      </c>
      <c r="D130" s="64">
        <v>23.020625953604902</v>
      </c>
    </row>
    <row r="131" spans="1:4" x14ac:dyDescent="0.2">
      <c r="A131" s="126">
        <v>2008</v>
      </c>
      <c r="B131" s="62" t="s">
        <v>303</v>
      </c>
      <c r="C131" s="64">
        <v>27.160852257446422</v>
      </c>
      <c r="D131" s="64">
        <v>22.927088614216892</v>
      </c>
    </row>
    <row r="132" spans="1:4" x14ac:dyDescent="0.2">
      <c r="A132" s="126">
        <v>2008</v>
      </c>
      <c r="B132" s="62" t="s">
        <v>81</v>
      </c>
      <c r="C132" s="64">
        <v>26.426245570446824</v>
      </c>
      <c r="D132" s="64">
        <v>22.973766456918568</v>
      </c>
    </row>
    <row r="133" spans="1:4" x14ac:dyDescent="0.2">
      <c r="A133" s="126">
        <v>2008</v>
      </c>
      <c r="B133" s="62" t="s">
        <v>102</v>
      </c>
      <c r="C133" s="64">
        <v>25.854979939672717</v>
      </c>
      <c r="D133" s="64">
        <v>22.885253923972392</v>
      </c>
    </row>
    <row r="134" spans="1:4" x14ac:dyDescent="0.2">
      <c r="A134" s="126">
        <v>2008</v>
      </c>
      <c r="B134" s="65" t="s">
        <v>123</v>
      </c>
      <c r="C134" s="64">
        <v>25.885419266126767</v>
      </c>
      <c r="D134" s="64">
        <v>22.927272156343552</v>
      </c>
    </row>
    <row r="135" spans="1:4" x14ac:dyDescent="0.2">
      <c r="A135" s="126">
        <v>2008</v>
      </c>
      <c r="B135" s="65" t="s">
        <v>144</v>
      </c>
      <c r="C135" s="64">
        <v>25.756032926741433</v>
      </c>
      <c r="D135" s="64">
        <v>22.917327874437532</v>
      </c>
    </row>
    <row r="136" spans="1:4" x14ac:dyDescent="0.2">
      <c r="A136" s="126">
        <v>2008</v>
      </c>
      <c r="B136" s="65" t="s">
        <v>164</v>
      </c>
      <c r="C136" s="64">
        <v>25.883691820298555</v>
      </c>
      <c r="D136" s="64">
        <v>22.919442211894179</v>
      </c>
    </row>
    <row r="137" spans="1:4" x14ac:dyDescent="0.2">
      <c r="A137" s="126">
        <v>2008</v>
      </c>
      <c r="B137" s="65" t="s">
        <v>328</v>
      </c>
      <c r="C137" s="64">
        <v>25.610132995857406</v>
      </c>
      <c r="D137" s="64">
        <v>22.987982510650777</v>
      </c>
    </row>
    <row r="138" spans="1:4" x14ac:dyDescent="0.2">
      <c r="A138" s="126">
        <v>2008</v>
      </c>
      <c r="B138" s="65" t="s">
        <v>348</v>
      </c>
      <c r="C138" s="64">
        <v>26.42143828261085</v>
      </c>
      <c r="D138" s="64">
        <v>22.995934800421171</v>
      </c>
    </row>
    <row r="139" spans="1:4" x14ac:dyDescent="0.2">
      <c r="A139" s="126">
        <v>2008</v>
      </c>
      <c r="B139" s="65" t="s">
        <v>224</v>
      </c>
      <c r="C139" s="64">
        <v>26.0268224589243</v>
      </c>
      <c r="D139" s="64">
        <v>23.071217855936574</v>
      </c>
    </row>
    <row r="140" spans="1:4" x14ac:dyDescent="0.2">
      <c r="A140" s="126">
        <v>2008</v>
      </c>
      <c r="B140" s="66" t="s">
        <v>244</v>
      </c>
      <c r="C140" s="64">
        <v>25.910219348598023</v>
      </c>
      <c r="D140" s="64">
        <v>22.894948399047323</v>
      </c>
    </row>
    <row r="141" spans="1:4" x14ac:dyDescent="0.2">
      <c r="A141" s="126">
        <v>2008</v>
      </c>
      <c r="B141" s="66" t="s">
        <v>264</v>
      </c>
      <c r="C141" s="64">
        <v>25.885166790650008</v>
      </c>
      <c r="D141" s="64">
        <v>22.850647149601929</v>
      </c>
    </row>
    <row r="142" spans="1:4" x14ac:dyDescent="0.2">
      <c r="A142" s="126">
        <v>2009</v>
      </c>
      <c r="B142" s="66" t="s">
        <v>284</v>
      </c>
      <c r="C142" s="64">
        <v>26.1249163551233</v>
      </c>
      <c r="D142" s="64">
        <v>22.695388993986647</v>
      </c>
    </row>
    <row r="143" spans="1:4" x14ac:dyDescent="0.2">
      <c r="A143" s="126">
        <v>2009</v>
      </c>
      <c r="B143" s="65" t="s">
        <v>304</v>
      </c>
      <c r="C143" s="64">
        <v>26.394350208880798</v>
      </c>
      <c r="D143" s="64">
        <v>22.83777462633887</v>
      </c>
    </row>
    <row r="144" spans="1:4" x14ac:dyDescent="0.2">
      <c r="A144" s="126">
        <v>2009</v>
      </c>
      <c r="B144" s="65" t="s">
        <v>82</v>
      </c>
      <c r="C144" s="64">
        <v>25.530855954649621</v>
      </c>
      <c r="D144" s="64">
        <v>22.78565772065679</v>
      </c>
    </row>
    <row r="145" spans="1:4" x14ac:dyDescent="0.2">
      <c r="A145" s="126">
        <v>2009</v>
      </c>
      <c r="B145" s="65" t="s">
        <v>103</v>
      </c>
      <c r="C145" s="64">
        <v>26.25089171141822</v>
      </c>
      <c r="D145" s="64">
        <v>22.908110196488593</v>
      </c>
    </row>
    <row r="146" spans="1:4" x14ac:dyDescent="0.2">
      <c r="A146" s="126">
        <v>2009</v>
      </c>
      <c r="B146" s="65" t="s">
        <v>124</v>
      </c>
      <c r="C146" s="64">
        <v>26.382971656386481</v>
      </c>
      <c r="D146" s="64">
        <v>23.012356242687019</v>
      </c>
    </row>
    <row r="147" spans="1:4" x14ac:dyDescent="0.2">
      <c r="A147" s="126">
        <v>2009</v>
      </c>
      <c r="B147" s="65" t="s">
        <v>145</v>
      </c>
      <c r="C147" s="64">
        <v>26.293048012567397</v>
      </c>
      <c r="D147" s="64">
        <v>23.097466367044806</v>
      </c>
    </row>
    <row r="148" spans="1:4" x14ac:dyDescent="0.2">
      <c r="A148" s="126">
        <v>2009</v>
      </c>
      <c r="B148" s="65" t="s">
        <v>165</v>
      </c>
      <c r="C148" s="64">
        <v>26.101956703344296</v>
      </c>
      <c r="D148" s="64">
        <v>23.254973679284983</v>
      </c>
    </row>
    <row r="149" spans="1:4" x14ac:dyDescent="0.2">
      <c r="A149" s="126">
        <v>2009</v>
      </c>
      <c r="B149" s="65" t="s">
        <v>329</v>
      </c>
      <c r="C149" s="64">
        <v>26.085292357403322</v>
      </c>
      <c r="D149" s="64">
        <v>23.19033967035902</v>
      </c>
    </row>
    <row r="150" spans="1:4" x14ac:dyDescent="0.2">
      <c r="A150" s="126">
        <v>2009</v>
      </c>
      <c r="B150" s="65" t="s">
        <v>349</v>
      </c>
      <c r="C150" s="64">
        <v>25.998166690323057</v>
      </c>
      <c r="D150" s="64">
        <v>23.270221624084034</v>
      </c>
    </row>
    <row r="151" spans="1:4" x14ac:dyDescent="0.2">
      <c r="A151" s="126">
        <v>2009</v>
      </c>
      <c r="B151" s="65" t="s">
        <v>225</v>
      </c>
      <c r="C151" s="64">
        <v>26.168935604244101</v>
      </c>
      <c r="D151" s="64">
        <v>23.27429789064432</v>
      </c>
    </row>
    <row r="152" spans="1:4" x14ac:dyDescent="0.2">
      <c r="A152" s="126">
        <v>2009</v>
      </c>
      <c r="B152" s="66" t="s">
        <v>245</v>
      </c>
      <c r="C152" s="64">
        <v>26.309492325740695</v>
      </c>
      <c r="D152" s="64">
        <v>23.37112166989796</v>
      </c>
    </row>
    <row r="153" spans="1:4" x14ac:dyDescent="0.2">
      <c r="A153" s="126">
        <v>2009</v>
      </c>
      <c r="B153" s="66" t="s">
        <v>265</v>
      </c>
      <c r="C153" s="64">
        <v>26.448009865843026</v>
      </c>
      <c r="D153" s="64">
        <v>23.396760040889209</v>
      </c>
    </row>
    <row r="154" spans="1:4" x14ac:dyDescent="0.2">
      <c r="A154" s="126">
        <v>2010</v>
      </c>
      <c r="B154" s="66" t="s">
        <v>285</v>
      </c>
      <c r="C154" s="64">
        <v>25.951941806004378</v>
      </c>
      <c r="D154" s="64">
        <v>23.587204214746233</v>
      </c>
    </row>
    <row r="155" spans="1:4" x14ac:dyDescent="0.2">
      <c r="A155" s="126">
        <v>2010</v>
      </c>
      <c r="B155" s="65" t="s">
        <v>305</v>
      </c>
      <c r="C155" s="64">
        <v>25.740132911142503</v>
      </c>
      <c r="D155" s="64">
        <v>23.570381994567917</v>
      </c>
    </row>
    <row r="156" spans="1:4" x14ac:dyDescent="0.2">
      <c r="A156" s="126">
        <v>2010</v>
      </c>
      <c r="B156" s="62" t="s">
        <v>83</v>
      </c>
      <c r="C156" s="64">
        <v>26.143897702313314</v>
      </c>
      <c r="D156" s="64">
        <v>23.587588559235488</v>
      </c>
    </row>
    <row r="157" spans="1:4" x14ac:dyDescent="0.2">
      <c r="A157" s="126">
        <v>2010</v>
      </c>
      <c r="B157" s="62" t="s">
        <v>104</v>
      </c>
      <c r="C157" s="64">
        <v>26.279795391171465</v>
      </c>
      <c r="D157" s="64">
        <v>23.606420335255471</v>
      </c>
    </row>
    <row r="158" spans="1:4" x14ac:dyDescent="0.2">
      <c r="A158" s="126">
        <v>2010</v>
      </c>
      <c r="B158" s="62" t="s">
        <v>125</v>
      </c>
      <c r="C158" s="64">
        <v>26.065923422766396</v>
      </c>
      <c r="D158" s="64">
        <v>23.428585655989753</v>
      </c>
    </row>
    <row r="159" spans="1:4" x14ac:dyDescent="0.2">
      <c r="A159" s="126">
        <v>2010</v>
      </c>
      <c r="B159" s="62" t="s">
        <v>146</v>
      </c>
      <c r="C159" s="64">
        <v>26.35106726660608</v>
      </c>
      <c r="D159" s="64">
        <v>23.450598404003863</v>
      </c>
    </row>
    <row r="160" spans="1:4" x14ac:dyDescent="0.2">
      <c r="A160" s="126">
        <v>2010</v>
      </c>
      <c r="B160" s="62" t="s">
        <v>166</v>
      </c>
      <c r="C160" s="64">
        <v>26.425850019579727</v>
      </c>
      <c r="D160" s="64">
        <v>23.252262180270961</v>
      </c>
    </row>
    <row r="161" spans="1:4" x14ac:dyDescent="0.2">
      <c r="A161" s="126">
        <v>2010</v>
      </c>
      <c r="B161" s="62" t="s">
        <v>330</v>
      </c>
      <c r="C161" s="64">
        <v>26.29612526726476</v>
      </c>
      <c r="D161" s="64">
        <v>23.270080435909588</v>
      </c>
    </row>
    <row r="162" spans="1:4" x14ac:dyDescent="0.2">
      <c r="A162" s="126">
        <v>2010</v>
      </c>
      <c r="B162" s="62" t="s">
        <v>350</v>
      </c>
      <c r="C162" s="64">
        <v>26.454419040180582</v>
      </c>
      <c r="D162" s="64">
        <v>23.2191606491381</v>
      </c>
    </row>
    <row r="163" spans="1:4" x14ac:dyDescent="0.2">
      <c r="A163" s="126">
        <v>2010</v>
      </c>
      <c r="B163" s="62" t="s">
        <v>226</v>
      </c>
      <c r="C163" s="64">
        <v>26.103200173935154</v>
      </c>
      <c r="D163" s="64">
        <v>23.329012781742627</v>
      </c>
    </row>
    <row r="164" spans="1:4" x14ac:dyDescent="0.2">
      <c r="A164" s="126">
        <v>2010</v>
      </c>
      <c r="B164" s="62" t="s">
        <v>246</v>
      </c>
      <c r="C164" s="64">
        <v>26.085478881683454</v>
      </c>
      <c r="D164" s="64">
        <v>23.517923980627067</v>
      </c>
    </row>
    <row r="165" spans="1:4" x14ac:dyDescent="0.2">
      <c r="A165" s="126">
        <v>2010</v>
      </c>
      <c r="B165" s="62" t="s">
        <v>266</v>
      </c>
      <c r="C165" s="64">
        <v>25.951120869548696</v>
      </c>
      <c r="D165" s="64">
        <v>23.468301721749917</v>
      </c>
    </row>
    <row r="166" spans="1:4" x14ac:dyDescent="0.2">
      <c r="A166" s="126">
        <v>2011</v>
      </c>
      <c r="B166" s="62" t="s">
        <v>286</v>
      </c>
      <c r="C166" s="64">
        <v>25.84367987213211</v>
      </c>
      <c r="D166" s="64">
        <v>23.339540318979296</v>
      </c>
    </row>
    <row r="167" spans="1:4" x14ac:dyDescent="0.2">
      <c r="A167" s="126">
        <v>2011</v>
      </c>
      <c r="B167" s="62" t="s">
        <v>306</v>
      </c>
      <c r="C167" s="64">
        <v>25.592288451556222</v>
      </c>
      <c r="D167" s="64">
        <v>23.297379465891463</v>
      </c>
    </row>
    <row r="168" spans="1:4" x14ac:dyDescent="0.2">
      <c r="A168" s="126">
        <v>2011</v>
      </c>
      <c r="B168" s="62" t="s">
        <v>84</v>
      </c>
      <c r="C168" s="64">
        <v>25.445546123386642</v>
      </c>
      <c r="D168" s="64">
        <v>23.360334163733739</v>
      </c>
    </row>
    <row r="169" spans="1:4" x14ac:dyDescent="0.2">
      <c r="A169" s="126">
        <v>2011</v>
      </c>
      <c r="B169" s="62" t="s">
        <v>105</v>
      </c>
      <c r="C169" s="64">
        <v>25.289838565513922</v>
      </c>
      <c r="D169" s="64">
        <v>23.483474377929127</v>
      </c>
    </row>
    <row r="170" spans="1:4" x14ac:dyDescent="0.2">
      <c r="A170" s="126">
        <v>2011</v>
      </c>
      <c r="B170" s="62" t="s">
        <v>126</v>
      </c>
      <c r="C170" s="64">
        <v>25.278355582683126</v>
      </c>
      <c r="D170" s="64">
        <v>23.362191586979296</v>
      </c>
    </row>
    <row r="171" spans="1:4" x14ac:dyDescent="0.2">
      <c r="A171" s="126">
        <v>2011</v>
      </c>
      <c r="B171" s="62" t="s">
        <v>147</v>
      </c>
      <c r="C171" s="64">
        <v>25.117407476948262</v>
      </c>
      <c r="D171" s="64">
        <v>23.328608656915563</v>
      </c>
    </row>
    <row r="172" spans="1:4" x14ac:dyDescent="0.2">
      <c r="A172" s="126">
        <v>2011</v>
      </c>
      <c r="B172" s="62" t="s">
        <v>167</v>
      </c>
      <c r="C172" s="64">
        <v>25.75075803955702</v>
      </c>
      <c r="D172" s="64">
        <v>23.531321773832108</v>
      </c>
    </row>
    <row r="173" spans="1:4" x14ac:dyDescent="0.2">
      <c r="A173" s="126">
        <v>2011</v>
      </c>
      <c r="B173" s="62" t="s">
        <v>331</v>
      </c>
      <c r="C173" s="67">
        <v>25.642945758358717</v>
      </c>
      <c r="D173" s="67">
        <v>23.422987739611273</v>
      </c>
    </row>
    <row r="174" spans="1:4" x14ac:dyDescent="0.2">
      <c r="A174" s="126">
        <v>2011</v>
      </c>
      <c r="B174" s="62" t="s">
        <v>351</v>
      </c>
      <c r="C174" s="67">
        <v>25.12796707600182</v>
      </c>
      <c r="D174" s="67">
        <v>23.397493693022181</v>
      </c>
    </row>
    <row r="175" spans="1:4" x14ac:dyDescent="0.2">
      <c r="A175" s="126">
        <v>2011</v>
      </c>
      <c r="B175" s="62" t="s">
        <v>227</v>
      </c>
      <c r="C175" s="67">
        <v>25.170679892467248</v>
      </c>
      <c r="D175" s="67">
        <v>23.330779684230748</v>
      </c>
    </row>
    <row r="176" spans="1:4" x14ac:dyDescent="0.2">
      <c r="A176" s="126">
        <v>2011</v>
      </c>
      <c r="B176" s="62" t="s">
        <v>247</v>
      </c>
      <c r="C176" s="67">
        <v>25.019956787533015</v>
      </c>
      <c r="D176" s="67">
        <v>23.235937005135945</v>
      </c>
    </row>
    <row r="177" spans="1:4" x14ac:dyDescent="0.2">
      <c r="A177" s="126">
        <v>2011</v>
      </c>
      <c r="B177" s="62" t="s">
        <v>267</v>
      </c>
      <c r="C177" s="67">
        <v>24.550277249959009</v>
      </c>
      <c r="D177" s="67">
        <v>23.215226022817834</v>
      </c>
    </row>
    <row r="178" spans="1:4" x14ac:dyDescent="0.2">
      <c r="A178" s="126">
        <v>2012</v>
      </c>
      <c r="B178" s="62" t="s">
        <v>287</v>
      </c>
      <c r="C178" s="67">
        <v>24.600537892279817</v>
      </c>
      <c r="D178" s="67">
        <v>23.219997909845269</v>
      </c>
    </row>
    <row r="179" spans="1:4" x14ac:dyDescent="0.2">
      <c r="A179" s="126">
        <v>2012</v>
      </c>
      <c r="B179" s="62" t="s">
        <v>307</v>
      </c>
      <c r="C179" s="67">
        <v>24.861007369586009</v>
      </c>
      <c r="D179" s="67">
        <v>23.194429384060044</v>
      </c>
    </row>
    <row r="180" spans="1:4" x14ac:dyDescent="0.2">
      <c r="A180" s="126">
        <v>2012</v>
      </c>
      <c r="B180" s="62" t="s">
        <v>85</v>
      </c>
      <c r="C180" s="67">
        <v>24.96030539683095</v>
      </c>
      <c r="D180" s="67">
        <v>23.102406424648411</v>
      </c>
    </row>
    <row r="181" spans="1:4" x14ac:dyDescent="0.2">
      <c r="A181" s="126">
        <v>2012</v>
      </c>
      <c r="B181" s="62" t="s">
        <v>106</v>
      </c>
      <c r="C181" s="67">
        <v>25.281636529386372</v>
      </c>
      <c r="D181" s="67">
        <v>23.058848759132541</v>
      </c>
    </row>
    <row r="182" spans="1:4" x14ac:dyDescent="0.2">
      <c r="A182" s="126">
        <v>2012</v>
      </c>
      <c r="B182" s="62" t="s">
        <v>127</v>
      </c>
      <c r="C182" s="67">
        <v>24.997906920481899</v>
      </c>
      <c r="D182" s="67">
        <v>22.980038080779451</v>
      </c>
    </row>
    <row r="183" spans="1:4" x14ac:dyDescent="0.2">
      <c r="A183" s="126">
        <v>2012</v>
      </c>
      <c r="B183" s="62" t="s">
        <v>148</v>
      </c>
      <c r="C183" s="67">
        <v>24.757584952464043</v>
      </c>
      <c r="D183" s="67">
        <v>22.77764888502708</v>
      </c>
    </row>
    <row r="184" spans="1:4" x14ac:dyDescent="0.2">
      <c r="A184" s="126">
        <v>2012</v>
      </c>
      <c r="B184" s="62" t="s">
        <v>168</v>
      </c>
      <c r="C184" s="67">
        <v>24.31138998177267</v>
      </c>
      <c r="D184" s="67">
        <v>22.571248868581701</v>
      </c>
    </row>
    <row r="185" spans="1:4" x14ac:dyDescent="0.2">
      <c r="A185" s="126">
        <v>2012</v>
      </c>
      <c r="B185" s="62" t="s">
        <v>332</v>
      </c>
      <c r="C185" s="67">
        <v>23.433096710953304</v>
      </c>
      <c r="D185" s="67">
        <v>22.588850082402011</v>
      </c>
    </row>
    <row r="186" spans="1:4" x14ac:dyDescent="0.2">
      <c r="A186" s="126">
        <v>2012</v>
      </c>
      <c r="B186" s="62" t="s">
        <v>352</v>
      </c>
      <c r="C186" s="67">
        <v>24.712214340298804</v>
      </c>
      <c r="D186" s="67">
        <v>22.650498592598282</v>
      </c>
    </row>
    <row r="187" spans="1:4" x14ac:dyDescent="0.2">
      <c r="A187" s="126">
        <v>2012</v>
      </c>
      <c r="B187" s="62" t="s">
        <v>228</v>
      </c>
      <c r="C187" s="67">
        <v>24.702405090738111</v>
      </c>
      <c r="D187" s="67">
        <v>22.723084642220993</v>
      </c>
    </row>
    <row r="188" spans="1:4" x14ac:dyDescent="0.2">
      <c r="A188" s="126">
        <v>2012</v>
      </c>
      <c r="B188" s="62" t="s">
        <v>248</v>
      </c>
      <c r="C188" s="67">
        <v>25.102180743977151</v>
      </c>
      <c r="D188" s="67">
        <v>22.519245977925479</v>
      </c>
    </row>
    <row r="189" spans="1:4" x14ac:dyDescent="0.2">
      <c r="A189" s="126">
        <v>2012</v>
      </c>
      <c r="B189" s="62" t="s">
        <v>268</v>
      </c>
      <c r="C189" s="67">
        <v>24.743192212207756</v>
      </c>
      <c r="D189" s="67">
        <v>22.393913888679048</v>
      </c>
    </row>
    <row r="190" spans="1:4" x14ac:dyDescent="0.2">
      <c r="A190" s="126">
        <v>2013</v>
      </c>
      <c r="B190" s="62" t="s">
        <v>288</v>
      </c>
      <c r="C190" s="67">
        <v>24.662209728321393</v>
      </c>
      <c r="D190" s="67">
        <v>22.425053019121393</v>
      </c>
    </row>
    <row r="191" spans="1:4" x14ac:dyDescent="0.2">
      <c r="A191" s="126">
        <v>2013</v>
      </c>
      <c r="B191" s="62" t="s">
        <v>308</v>
      </c>
      <c r="C191" s="67">
        <v>25.068507447874858</v>
      </c>
      <c r="D191" s="67">
        <v>22.499045058290477</v>
      </c>
    </row>
    <row r="192" spans="1:4" x14ac:dyDescent="0.2">
      <c r="A192" s="126">
        <v>2013</v>
      </c>
      <c r="B192" s="62" t="s">
        <v>86</v>
      </c>
      <c r="C192" s="67">
        <v>24.239686279680381</v>
      </c>
      <c r="D192" s="67">
        <v>22.595712908777539</v>
      </c>
    </row>
    <row r="193" spans="1:4" x14ac:dyDescent="0.2">
      <c r="A193" s="126">
        <v>2013</v>
      </c>
      <c r="B193" s="62" t="s">
        <v>107</v>
      </c>
      <c r="C193" s="67">
        <v>24.182667009096058</v>
      </c>
      <c r="D193" s="67">
        <v>22.580867560355557</v>
      </c>
    </row>
    <row r="194" spans="1:4" x14ac:dyDescent="0.2">
      <c r="A194" s="126">
        <v>2013</v>
      </c>
      <c r="B194" s="62" t="s">
        <v>128</v>
      </c>
      <c r="C194" s="67">
        <v>24.28406995131682</v>
      </c>
      <c r="D194" s="67">
        <v>22.649632338302201</v>
      </c>
    </row>
    <row r="195" spans="1:4" x14ac:dyDescent="0.2">
      <c r="A195" s="126">
        <v>2013</v>
      </c>
      <c r="B195" s="62" t="s">
        <v>149</v>
      </c>
      <c r="C195" s="67">
        <v>24.239933494598446</v>
      </c>
      <c r="D195" s="67">
        <v>22.52604642429905</v>
      </c>
    </row>
    <row r="196" spans="1:4" x14ac:dyDescent="0.2">
      <c r="A196" s="126">
        <v>2013</v>
      </c>
      <c r="B196" s="62" t="s">
        <v>169</v>
      </c>
      <c r="C196" s="67">
        <v>24.569512781762604</v>
      </c>
      <c r="D196" s="67">
        <v>22.42582835172378</v>
      </c>
    </row>
    <row r="197" spans="1:4" x14ac:dyDescent="0.2">
      <c r="A197" s="126">
        <v>2013</v>
      </c>
      <c r="B197" s="62" t="s">
        <v>333</v>
      </c>
      <c r="C197" s="67">
        <v>23.769925742166542</v>
      </c>
      <c r="D197" s="67">
        <v>22.377717313533324</v>
      </c>
    </row>
    <row r="198" spans="1:4" x14ac:dyDescent="0.2">
      <c r="A198" s="126">
        <v>2013</v>
      </c>
      <c r="B198" s="62" t="s">
        <v>353</v>
      </c>
      <c r="C198" s="67">
        <v>23.644228221593146</v>
      </c>
      <c r="D198" s="67">
        <v>22.276377600715666</v>
      </c>
    </row>
    <row r="199" spans="1:4" x14ac:dyDescent="0.2">
      <c r="A199" s="126">
        <v>2013</v>
      </c>
      <c r="B199" s="62" t="s">
        <v>229</v>
      </c>
      <c r="C199" s="67">
        <v>23.290827853075971</v>
      </c>
      <c r="D199" s="67">
        <v>22.259394268689721</v>
      </c>
    </row>
    <row r="200" spans="1:4" x14ac:dyDescent="0.2">
      <c r="A200" s="126">
        <v>2013</v>
      </c>
      <c r="B200" s="62" t="s">
        <v>249</v>
      </c>
      <c r="C200" s="67">
        <v>23.260888148846131</v>
      </c>
      <c r="D200" s="67">
        <v>22.257673128404072</v>
      </c>
    </row>
    <row r="201" spans="1:4" x14ac:dyDescent="0.2">
      <c r="A201" s="126">
        <v>2013</v>
      </c>
      <c r="B201" s="62" t="s">
        <v>269</v>
      </c>
      <c r="C201" s="67">
        <v>23.682961622703761</v>
      </c>
      <c r="D201" s="67">
        <v>22.27256966467802</v>
      </c>
    </row>
    <row r="202" spans="1:4" x14ac:dyDescent="0.2">
      <c r="A202" s="126">
        <v>2014</v>
      </c>
      <c r="B202" s="62" t="s">
        <v>289</v>
      </c>
      <c r="C202" s="67">
        <v>23.83625305242543</v>
      </c>
      <c r="D202" s="67">
        <v>22.20774011035904</v>
      </c>
    </row>
    <row r="203" spans="1:4" x14ac:dyDescent="0.2">
      <c r="A203" s="126">
        <v>2014</v>
      </c>
      <c r="B203" s="62" t="s">
        <v>309</v>
      </c>
      <c r="C203" s="67">
        <v>23.805672525410184</v>
      </c>
      <c r="D203" s="67">
        <v>22.147308402111427</v>
      </c>
    </row>
    <row r="204" spans="1:4" x14ac:dyDescent="0.2">
      <c r="A204" s="126">
        <v>2014</v>
      </c>
      <c r="B204" s="62" t="s">
        <v>87</v>
      </c>
      <c r="C204" s="67">
        <v>24.882227329043953</v>
      </c>
      <c r="D204" s="67">
        <v>22.159520623083164</v>
      </c>
    </row>
    <row r="205" spans="1:4" x14ac:dyDescent="0.2">
      <c r="A205" s="126">
        <v>2014</v>
      </c>
      <c r="B205" s="62" t="s">
        <v>108</v>
      </c>
      <c r="C205" s="67">
        <v>25.083339977207352</v>
      </c>
      <c r="D205" s="67">
        <v>22.061479352557036</v>
      </c>
    </row>
    <row r="206" spans="1:4" x14ac:dyDescent="0.2">
      <c r="A206" s="126">
        <v>2014</v>
      </c>
      <c r="B206" s="62" t="s">
        <v>129</v>
      </c>
      <c r="C206" s="67">
        <v>26.031274223683038</v>
      </c>
      <c r="D206" s="67">
        <v>21.968788901717719</v>
      </c>
    </row>
    <row r="207" spans="1:4" x14ac:dyDescent="0.2">
      <c r="A207" s="126">
        <v>2014</v>
      </c>
      <c r="B207" s="62" t="s">
        <v>150</v>
      </c>
      <c r="C207" s="67">
        <v>25.849002878718291</v>
      </c>
      <c r="D207" s="67">
        <v>22.162550343862836</v>
      </c>
    </row>
    <row r="208" spans="1:4" x14ac:dyDescent="0.2">
      <c r="A208" s="126">
        <v>2014</v>
      </c>
      <c r="B208" s="62" t="s">
        <v>170</v>
      </c>
      <c r="C208" s="67">
        <v>26.145832276611991</v>
      </c>
      <c r="D208" s="67">
        <v>22.32099112707348</v>
      </c>
    </row>
    <row r="209" spans="1:4" x14ac:dyDescent="0.2">
      <c r="A209" s="126">
        <v>2014</v>
      </c>
      <c r="B209" s="62" t="s">
        <v>334</v>
      </c>
      <c r="C209" s="67">
        <v>26.222999950125178</v>
      </c>
      <c r="D209" s="67">
        <v>22.224251879196359</v>
      </c>
    </row>
    <row r="210" spans="1:4" x14ac:dyDescent="0.2">
      <c r="A210" s="126">
        <v>2014</v>
      </c>
      <c r="B210" s="62" t="s">
        <v>354</v>
      </c>
      <c r="C210" s="67">
        <v>25.794866263620147</v>
      </c>
      <c r="D210" s="67">
        <v>22.188230555896475</v>
      </c>
    </row>
    <row r="211" spans="1:4" x14ac:dyDescent="0.2">
      <c r="A211" s="126">
        <v>2014</v>
      </c>
      <c r="B211" s="62" t="s">
        <v>230</v>
      </c>
      <c r="C211" s="67">
        <v>25.690157663342202</v>
      </c>
      <c r="D211" s="67">
        <v>22.242123447989538</v>
      </c>
    </row>
    <row r="212" spans="1:4" x14ac:dyDescent="0.2">
      <c r="A212" s="126">
        <v>2014</v>
      </c>
      <c r="B212" s="62" t="s">
        <v>250</v>
      </c>
      <c r="C212" s="67">
        <v>25.642765951896767</v>
      </c>
      <c r="D212" s="67">
        <v>22.330786747884375</v>
      </c>
    </row>
    <row r="213" spans="1:4" x14ac:dyDescent="0.2">
      <c r="A213" s="126">
        <v>2014</v>
      </c>
      <c r="B213" s="62" t="s">
        <v>270</v>
      </c>
      <c r="C213" s="67">
        <v>25.509879802413355</v>
      </c>
      <c r="D213" s="67">
        <v>22.251727729489737</v>
      </c>
    </row>
    <row r="214" spans="1:4" x14ac:dyDescent="0.2">
      <c r="A214" s="126">
        <v>2015</v>
      </c>
      <c r="B214" s="62" t="s">
        <v>290</v>
      </c>
      <c r="C214" s="67">
        <v>25.469138379685088</v>
      </c>
      <c r="D214" s="67">
        <v>22.193269809022034</v>
      </c>
    </row>
    <row r="215" spans="1:4" x14ac:dyDescent="0.2">
      <c r="A215" s="126">
        <v>2015</v>
      </c>
      <c r="B215" s="62" t="s">
        <v>310</v>
      </c>
      <c r="C215" s="67">
        <v>25.610386105625942</v>
      </c>
      <c r="D215" s="67">
        <v>22.101825966343572</v>
      </c>
    </row>
    <row r="216" spans="1:4" x14ac:dyDescent="0.2">
      <c r="A216" s="126">
        <v>2015</v>
      </c>
      <c r="B216" s="62" t="s">
        <v>88</v>
      </c>
      <c r="C216" s="67">
        <v>25.473737867884125</v>
      </c>
      <c r="D216" s="67">
        <v>22.141550975330272</v>
      </c>
    </row>
    <row r="217" spans="1:4" x14ac:dyDescent="0.2">
      <c r="A217" s="126">
        <v>2015</v>
      </c>
      <c r="B217" s="62" t="s">
        <v>109</v>
      </c>
      <c r="C217" s="67">
        <v>24.822055241298806</v>
      </c>
      <c r="D217" s="67">
        <v>22.170948028009573</v>
      </c>
    </row>
    <row r="218" spans="1:4" x14ac:dyDescent="0.2">
      <c r="A218" s="126">
        <v>2015</v>
      </c>
      <c r="B218" s="62" t="s">
        <v>130</v>
      </c>
      <c r="C218" s="67">
        <v>24.192890620923329</v>
      </c>
      <c r="D218" s="67">
        <v>22.208126889624072</v>
      </c>
    </row>
    <row r="219" spans="1:4" x14ac:dyDescent="0.2">
      <c r="A219" s="126">
        <v>2015</v>
      </c>
      <c r="B219" s="62" t="s">
        <v>151</v>
      </c>
      <c r="C219" s="67">
        <v>23.948884228637791</v>
      </c>
      <c r="D219" s="67">
        <v>22.145149549935272</v>
      </c>
    </row>
    <row r="220" spans="1:4" x14ac:dyDescent="0.2">
      <c r="A220" s="126">
        <v>2015</v>
      </c>
      <c r="B220" s="62" t="s">
        <v>171</v>
      </c>
      <c r="C220" s="67">
        <v>23.670426301813102</v>
      </c>
      <c r="D220" s="67">
        <v>22.116010801994896</v>
      </c>
    </row>
    <row r="221" spans="1:4" x14ac:dyDescent="0.2">
      <c r="A221" s="126">
        <v>2015</v>
      </c>
      <c r="B221" s="62" t="s">
        <v>335</v>
      </c>
      <c r="C221" s="67">
        <v>24.212901577077471</v>
      </c>
      <c r="D221" s="67">
        <v>22.14725439514995</v>
      </c>
    </row>
    <row r="222" spans="1:4" x14ac:dyDescent="0.2">
      <c r="A222" s="126">
        <v>2015</v>
      </c>
      <c r="B222" s="62" t="s">
        <v>355</v>
      </c>
      <c r="C222" s="67">
        <v>24.315703127148243</v>
      </c>
      <c r="D222" s="67">
        <v>21.969834663103327</v>
      </c>
    </row>
    <row r="223" spans="1:4" x14ac:dyDescent="0.2">
      <c r="A223" s="126">
        <v>2015</v>
      </c>
      <c r="B223" s="62" t="s">
        <v>231</v>
      </c>
      <c r="C223" s="67">
        <v>24.719116177059902</v>
      </c>
      <c r="D223" s="67">
        <v>21.876679459581283</v>
      </c>
    </row>
    <row r="224" spans="1:4" x14ac:dyDescent="0.2">
      <c r="A224" s="126">
        <v>2015</v>
      </c>
      <c r="B224" s="62" t="s">
        <v>251</v>
      </c>
      <c r="C224" s="67">
        <v>25.056325099866797</v>
      </c>
      <c r="D224" s="67">
        <v>21.875584008863992</v>
      </c>
    </row>
    <row r="225" spans="1:4" x14ac:dyDescent="0.2">
      <c r="A225" s="126">
        <v>2015</v>
      </c>
      <c r="B225" s="62" t="s">
        <v>271</v>
      </c>
      <c r="C225" s="67">
        <v>24.555846522360959</v>
      </c>
      <c r="D225" s="67">
        <v>21.811789486341183</v>
      </c>
    </row>
    <row r="226" spans="1:4" x14ac:dyDescent="0.2">
      <c r="A226" s="126">
        <v>2016</v>
      </c>
      <c r="B226" s="62" t="s">
        <v>291</v>
      </c>
      <c r="C226" s="67">
        <v>24.318098281251391</v>
      </c>
      <c r="D226" s="67">
        <v>21.845029195409214</v>
      </c>
    </row>
    <row r="227" spans="1:4" x14ac:dyDescent="0.2">
      <c r="A227" s="126">
        <v>2016</v>
      </c>
      <c r="B227" s="62" t="s">
        <v>311</v>
      </c>
      <c r="C227" s="67">
        <v>24.045406172917275</v>
      </c>
      <c r="D227" s="67">
        <v>21.761709005962746</v>
      </c>
    </row>
    <row r="228" spans="1:4" x14ac:dyDescent="0.2">
      <c r="A228" s="126">
        <v>2016</v>
      </c>
      <c r="B228" s="62" t="s">
        <v>89</v>
      </c>
      <c r="C228" s="67">
        <v>23.909108197771118</v>
      </c>
      <c r="D228" s="67">
        <v>21.803033391674333</v>
      </c>
    </row>
    <row r="229" spans="1:4" x14ac:dyDescent="0.2">
      <c r="A229" s="126">
        <v>2016</v>
      </c>
      <c r="B229" s="62" t="s">
        <v>110</v>
      </c>
      <c r="C229" s="67">
        <v>24.357222044694257</v>
      </c>
      <c r="D229" s="67">
        <v>21.8015580143181</v>
      </c>
    </row>
    <row r="230" spans="1:4" x14ac:dyDescent="0.2">
      <c r="A230" s="126">
        <v>2016</v>
      </c>
      <c r="B230" s="62" t="s">
        <v>131</v>
      </c>
      <c r="C230" s="67">
        <v>23.808109313640482</v>
      </c>
      <c r="D230" s="67">
        <v>21.680086272767713</v>
      </c>
    </row>
    <row r="231" spans="1:4" x14ac:dyDescent="0.2">
      <c r="A231" s="126">
        <v>2016</v>
      </c>
      <c r="B231" s="62" t="s">
        <v>152</v>
      </c>
      <c r="C231" s="67">
        <v>24.475040023460139</v>
      </c>
      <c r="D231" s="67">
        <v>21.622791254864666</v>
      </c>
    </row>
    <row r="232" spans="1:4" x14ac:dyDescent="0.2">
      <c r="A232" s="126">
        <v>2016</v>
      </c>
      <c r="B232" s="62" t="s">
        <v>172</v>
      </c>
      <c r="C232" s="67">
        <v>23.453904188041225</v>
      </c>
      <c r="D232" s="67">
        <v>21.555284983463842</v>
      </c>
    </row>
    <row r="233" spans="1:4" x14ac:dyDescent="0.2">
      <c r="A233" s="126">
        <v>2016</v>
      </c>
      <c r="B233" s="62" t="s">
        <v>336</v>
      </c>
      <c r="C233" s="67">
        <v>23.03133760693273</v>
      </c>
      <c r="D233" s="67">
        <v>21.488899864324189</v>
      </c>
    </row>
    <row r="234" spans="1:4" x14ac:dyDescent="0.2">
      <c r="A234" s="126">
        <v>2016</v>
      </c>
      <c r="B234" s="62" t="s">
        <v>356</v>
      </c>
      <c r="C234" s="67">
        <v>23.278306936946546</v>
      </c>
      <c r="D234" s="67">
        <v>21.656110889454112</v>
      </c>
    </row>
    <row r="235" spans="1:4" x14ac:dyDescent="0.2">
      <c r="A235" s="126">
        <v>2016</v>
      </c>
      <c r="B235" s="62" t="s">
        <v>232</v>
      </c>
      <c r="C235" s="67">
        <v>23.595299945290662</v>
      </c>
      <c r="D235" s="67">
        <v>21.681166900921752</v>
      </c>
    </row>
    <row r="236" spans="1:4" x14ac:dyDescent="0.2">
      <c r="A236" s="126">
        <v>2016</v>
      </c>
      <c r="B236" s="62" t="s">
        <v>252</v>
      </c>
      <c r="C236" s="67">
        <v>24.135954578313047</v>
      </c>
      <c r="D236" s="67">
        <v>21.695944690650158</v>
      </c>
    </row>
    <row r="237" spans="1:4" x14ac:dyDescent="0.2">
      <c r="A237" s="126">
        <v>2016</v>
      </c>
      <c r="B237" s="62" t="s">
        <v>272</v>
      </c>
      <c r="C237" s="67">
        <v>23.956667743917635</v>
      </c>
      <c r="D237" s="67">
        <v>21.61904792382952</v>
      </c>
    </row>
    <row r="238" spans="1:4" x14ac:dyDescent="0.2">
      <c r="A238" s="126">
        <v>2017</v>
      </c>
      <c r="B238" s="62" t="s">
        <v>292</v>
      </c>
      <c r="C238" s="67">
        <v>23.325118342657333</v>
      </c>
      <c r="D238" s="67">
        <v>21.675354577188038</v>
      </c>
    </row>
    <row r="239" spans="1:4" x14ac:dyDescent="0.2">
      <c r="A239" s="126">
        <v>2017</v>
      </c>
      <c r="B239" s="62" t="s">
        <v>312</v>
      </c>
      <c r="C239" s="67">
        <v>23.202973900590901</v>
      </c>
      <c r="D239" s="67">
        <v>21.638649371889922</v>
      </c>
    </row>
    <row r="240" spans="1:4" x14ac:dyDescent="0.2">
      <c r="A240" s="126">
        <v>2017</v>
      </c>
      <c r="B240" s="62" t="s">
        <v>90</v>
      </c>
      <c r="C240" s="67">
        <v>22.587666422415957</v>
      </c>
      <c r="D240" s="67">
        <v>21.550127258688772</v>
      </c>
    </row>
    <row r="241" spans="1:4" x14ac:dyDescent="0.2">
      <c r="A241" s="126">
        <v>2017</v>
      </c>
      <c r="B241" s="62" t="s">
        <v>111</v>
      </c>
      <c r="C241" s="67">
        <v>23.271380103863841</v>
      </c>
      <c r="D241" s="67">
        <v>21.568835488263023</v>
      </c>
    </row>
    <row r="242" spans="1:4" x14ac:dyDescent="0.2">
      <c r="A242" s="126">
        <v>2017</v>
      </c>
      <c r="B242" s="62" t="s">
        <v>132</v>
      </c>
      <c r="C242" s="67">
        <v>23.723435767156776</v>
      </c>
      <c r="D242" s="67">
        <v>21.504574193250853</v>
      </c>
    </row>
    <row r="243" spans="1:4" x14ac:dyDescent="0.2">
      <c r="A243" s="126">
        <v>2017</v>
      </c>
      <c r="B243" s="62" t="s">
        <v>153</v>
      </c>
      <c r="C243" s="67">
        <v>23.907797650650501</v>
      </c>
      <c r="D243" s="67">
        <v>21.333434981598735</v>
      </c>
    </row>
    <row r="244" spans="1:4" x14ac:dyDescent="0.2">
      <c r="A244" s="126">
        <v>2017</v>
      </c>
      <c r="B244" s="62" t="s">
        <v>173</v>
      </c>
      <c r="C244" s="67">
        <v>24.125805800821357</v>
      </c>
      <c r="D244" s="67">
        <v>21.25700363090499</v>
      </c>
    </row>
    <row r="245" spans="1:4" x14ac:dyDescent="0.2">
      <c r="A245" s="126">
        <v>2017</v>
      </c>
      <c r="B245" s="62" t="s">
        <v>337</v>
      </c>
      <c r="C245" s="67">
        <v>24.277333055089006</v>
      </c>
      <c r="D245" s="67">
        <v>21.393095366429055</v>
      </c>
    </row>
    <row r="246" spans="1:4" x14ac:dyDescent="0.2">
      <c r="A246" s="126">
        <v>2017</v>
      </c>
      <c r="B246" s="62" t="s">
        <v>357</v>
      </c>
      <c r="C246" s="67">
        <v>24.092634624184232</v>
      </c>
      <c r="D246" s="67">
        <v>21.575784348720951</v>
      </c>
    </row>
    <row r="247" spans="1:4" x14ac:dyDescent="0.2">
      <c r="A247" s="126">
        <v>2017</v>
      </c>
      <c r="B247" s="62" t="s">
        <v>233</v>
      </c>
      <c r="C247" s="67">
        <v>23.517967878688555</v>
      </c>
      <c r="D247" s="67">
        <v>21.525328586274931</v>
      </c>
    </row>
    <row r="248" spans="1:4" x14ac:dyDescent="0.2">
      <c r="A248" s="126">
        <v>2017</v>
      </c>
      <c r="B248" s="62" t="s">
        <v>253</v>
      </c>
      <c r="C248" s="67">
        <v>23.576043167895342</v>
      </c>
      <c r="D248" s="67">
        <v>21.226042543594737</v>
      </c>
    </row>
    <row r="249" spans="1:4" x14ac:dyDescent="0.2">
      <c r="A249" s="126">
        <v>2017</v>
      </c>
      <c r="B249" s="62" t="s">
        <v>273</v>
      </c>
      <c r="C249" s="67">
        <v>23.52197305119849</v>
      </c>
      <c r="D249" s="67">
        <v>21.324977646657903</v>
      </c>
    </row>
    <row r="250" spans="1:4" x14ac:dyDescent="0.2">
      <c r="A250" s="126">
        <v>2018</v>
      </c>
      <c r="B250" s="62" t="s">
        <v>293</v>
      </c>
      <c r="C250" s="67">
        <v>23.585907024355119</v>
      </c>
      <c r="D250" s="67">
        <v>21.217439650395935</v>
      </c>
    </row>
    <row r="251" spans="1:4" x14ac:dyDescent="0.2">
      <c r="A251" s="126">
        <v>2018</v>
      </c>
      <c r="B251" s="62" t="s">
        <v>313</v>
      </c>
      <c r="C251" s="67">
        <v>23.295245095016067</v>
      </c>
      <c r="D251" s="67">
        <v>21.229591919449405</v>
      </c>
    </row>
    <row r="252" spans="1:4" x14ac:dyDescent="0.2">
      <c r="A252" s="126">
        <v>2018</v>
      </c>
      <c r="B252" s="62" t="s">
        <v>91</v>
      </c>
      <c r="C252" s="67">
        <v>22.937859938405609</v>
      </c>
      <c r="D252" s="67">
        <v>21.05510129602493</v>
      </c>
    </row>
    <row r="253" spans="1:4" x14ac:dyDescent="0.2">
      <c r="A253" s="126">
        <v>2018</v>
      </c>
      <c r="B253" s="62" t="s">
        <v>112</v>
      </c>
      <c r="C253" s="67">
        <v>22.987599308094218</v>
      </c>
      <c r="D253" s="67">
        <v>21.024314425262432</v>
      </c>
    </row>
    <row r="254" spans="1:4" x14ac:dyDescent="0.2">
      <c r="A254" s="126">
        <v>2018</v>
      </c>
      <c r="B254" s="62" t="s">
        <v>133</v>
      </c>
      <c r="C254" s="67">
        <v>22.337415528396704</v>
      </c>
      <c r="D254" s="67">
        <v>21.006765544494559</v>
      </c>
    </row>
    <row r="255" spans="1:4" x14ac:dyDescent="0.2">
      <c r="A255" s="126">
        <v>2018</v>
      </c>
      <c r="B255" s="62" t="s">
        <v>154</v>
      </c>
      <c r="C255" s="67">
        <v>22.151189979020735</v>
      </c>
      <c r="D255" s="67">
        <v>21.188505728361413</v>
      </c>
    </row>
    <row r="256" spans="1:4" x14ac:dyDescent="0.2">
      <c r="A256" s="126">
        <v>2018</v>
      </c>
      <c r="B256" s="62" t="s">
        <v>174</v>
      </c>
      <c r="C256" s="67">
        <v>21.99499434980352</v>
      </c>
      <c r="D256" s="67">
        <v>21.229714896385826</v>
      </c>
    </row>
    <row r="257" spans="1:4" x14ac:dyDescent="0.2">
      <c r="A257" s="126">
        <v>2018</v>
      </c>
      <c r="B257" s="62" t="s">
        <v>338</v>
      </c>
      <c r="C257" s="67">
        <v>21.709518189167138</v>
      </c>
      <c r="D257" s="67">
        <v>21.18292583926646</v>
      </c>
    </row>
    <row r="258" spans="1:4" x14ac:dyDescent="0.2">
      <c r="A258" s="126">
        <v>2018</v>
      </c>
      <c r="B258" s="62" t="s">
        <v>358</v>
      </c>
      <c r="C258" s="67">
        <v>21.721923894970043</v>
      </c>
      <c r="D258" s="67">
        <v>21.146927400346883</v>
      </c>
    </row>
    <row r="259" spans="1:4" x14ac:dyDescent="0.2">
      <c r="A259" s="126">
        <v>2018</v>
      </c>
      <c r="B259" s="62" t="s">
        <v>234</v>
      </c>
      <c r="C259" s="67">
        <v>21.1118131022664</v>
      </c>
      <c r="D259" s="67">
        <v>20.99696427065755</v>
      </c>
    </row>
    <row r="260" spans="1:4" x14ac:dyDescent="0.2">
      <c r="A260" s="126">
        <v>2018</v>
      </c>
      <c r="B260" s="62" t="s">
        <v>254</v>
      </c>
      <c r="C260" s="67">
        <v>20.834831345238545</v>
      </c>
      <c r="D260" s="67">
        <v>20.956409230929662</v>
      </c>
    </row>
    <row r="261" spans="1:4" x14ac:dyDescent="0.2">
      <c r="A261" s="126">
        <v>2018</v>
      </c>
      <c r="B261" s="62" t="s">
        <v>274</v>
      </c>
      <c r="C261" s="67">
        <v>20.341381321740538</v>
      </c>
      <c r="D261" s="67">
        <v>20.909520999100806</v>
      </c>
    </row>
    <row r="262" spans="1:4" x14ac:dyDescent="0.2">
      <c r="A262" s="126">
        <v>2019</v>
      </c>
      <c r="B262" s="62" t="s">
        <v>294</v>
      </c>
      <c r="C262" s="67">
        <v>20.460746983163947</v>
      </c>
      <c r="D262" s="67">
        <v>20.703542587685437</v>
      </c>
    </row>
    <row r="263" spans="1:4" x14ac:dyDescent="0.2">
      <c r="A263" s="126">
        <v>2019</v>
      </c>
      <c r="B263" s="62" t="s">
        <v>314</v>
      </c>
      <c r="C263" s="67">
        <v>20.86666155191039</v>
      </c>
      <c r="D263" s="67">
        <v>20.670033132561194</v>
      </c>
    </row>
    <row r="264" spans="1:4" x14ac:dyDescent="0.2">
      <c r="A264" s="126">
        <v>2019</v>
      </c>
      <c r="B264" s="62" t="s">
        <v>92</v>
      </c>
      <c r="C264" s="67">
        <v>20.883481844623091</v>
      </c>
      <c r="D264" s="67">
        <v>20.844100404207577</v>
      </c>
    </row>
    <row r="265" spans="1:4" x14ac:dyDescent="0.2">
      <c r="A265" s="126">
        <v>2019</v>
      </c>
      <c r="B265" s="62" t="s">
        <v>113</v>
      </c>
      <c r="C265" s="67">
        <v>20.894410144171555</v>
      </c>
      <c r="D265" s="67">
        <v>20.77143518456251</v>
      </c>
    </row>
    <row r="266" spans="1:4" x14ac:dyDescent="0.2">
      <c r="A266" s="126">
        <v>2019</v>
      </c>
      <c r="B266" s="64" t="s">
        <v>134</v>
      </c>
      <c r="C266" s="67">
        <v>21.632552404839132</v>
      </c>
      <c r="D266" s="67">
        <v>20.86169494147147</v>
      </c>
    </row>
    <row r="267" spans="1:4" x14ac:dyDescent="0.2">
      <c r="A267" s="126">
        <v>2019</v>
      </c>
      <c r="B267" s="281" t="s">
        <v>538</v>
      </c>
      <c r="C267" s="67">
        <v>21.829974110922283</v>
      </c>
      <c r="D267" s="67">
        <v>20.720577896058284</v>
      </c>
    </row>
    <row r="268" spans="1:4" x14ac:dyDescent="0.2">
      <c r="A268" s="126">
        <v>2019</v>
      </c>
      <c r="B268" s="282" t="s">
        <v>539</v>
      </c>
      <c r="C268" s="70">
        <v>22.246963275333197</v>
      </c>
      <c r="D268" s="70">
        <v>20.776255729578345</v>
      </c>
    </row>
  </sheetData>
  <mergeCells count="1">
    <mergeCell ref="C22:D22"/>
  </mergeCells>
  <hyperlinks>
    <hyperlink ref="B20" r:id="rId1"/>
    <hyperlink ref="I2" location="'Contents and Links'!A1" display="Contents and Links"/>
    <hyperlink ref="I1" location="'Cymru Lewyrchus'!A1" display="Cymru Lewyrchus"/>
  </hyperlinks>
  <pageMargins left="0.7" right="0.7" top="0.75" bottom="0.75" header="0.3" footer="0.3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K1" sqref="K1"/>
    </sheetView>
  </sheetViews>
  <sheetFormatPr defaultColWidth="8.88671875" defaultRowHeight="15" x14ac:dyDescent="0.2"/>
  <cols>
    <col min="1" max="1" width="7.109375" style="97" customWidth="1"/>
    <col min="2" max="2" width="13.6640625" style="97" bestFit="1" customWidth="1"/>
    <col min="3" max="3" width="8.88671875" style="97"/>
    <col min="4" max="4" width="12.109375" style="97" bestFit="1" customWidth="1"/>
    <col min="5" max="7" width="8.88671875" style="97"/>
    <col min="8" max="8" width="22" style="97" customWidth="1"/>
    <col min="9" max="16384" width="8.88671875" style="97"/>
  </cols>
  <sheetData>
    <row r="1" spans="1:11" ht="15.75" x14ac:dyDescent="0.25">
      <c r="A1" s="391" t="s">
        <v>780</v>
      </c>
      <c r="B1" s="392"/>
      <c r="C1" s="392"/>
      <c r="D1" s="392"/>
      <c r="E1" s="392"/>
      <c r="F1" s="392"/>
      <c r="K1" s="22" t="s">
        <v>530</v>
      </c>
    </row>
    <row r="2" spans="1:11" x14ac:dyDescent="0.2">
      <c r="A2" s="83"/>
      <c r="B2" s="83"/>
      <c r="C2" s="83"/>
      <c r="D2" s="83"/>
      <c r="E2" s="83"/>
      <c r="F2" s="83"/>
      <c r="K2" s="328" t="s">
        <v>68</v>
      </c>
    </row>
    <row r="3" spans="1:11" x14ac:dyDescent="0.2">
      <c r="H3" s="451"/>
    </row>
    <row r="20" spans="1:11" x14ac:dyDescent="0.2">
      <c r="A20" s="231" t="s">
        <v>781</v>
      </c>
    </row>
    <row r="22" spans="1:11" x14ac:dyDescent="0.2">
      <c r="A22" s="94" t="s">
        <v>776</v>
      </c>
    </row>
    <row r="23" spans="1:11" x14ac:dyDescent="0.2">
      <c r="A23" s="94" t="s">
        <v>435</v>
      </c>
    </row>
    <row r="24" spans="1:11" ht="39" thickBot="1" x14ac:dyDescent="0.25">
      <c r="A24" s="373" t="s">
        <v>433</v>
      </c>
      <c r="B24" s="454" t="s">
        <v>782</v>
      </c>
      <c r="C24" s="431" t="s">
        <v>425</v>
      </c>
      <c r="D24" s="372" t="s">
        <v>783</v>
      </c>
      <c r="G24" s="25"/>
      <c r="H24" s="25"/>
      <c r="I24" s="25"/>
      <c r="J24" s="25"/>
      <c r="K24" s="25"/>
    </row>
    <row r="25" spans="1:11" x14ac:dyDescent="0.2">
      <c r="A25" s="105" t="s">
        <v>764</v>
      </c>
      <c r="B25" s="106">
        <v>43240</v>
      </c>
      <c r="C25" s="106">
        <v>412631</v>
      </c>
      <c r="D25" s="107">
        <v>10.479096335466798</v>
      </c>
      <c r="G25" s="25"/>
      <c r="H25" s="25"/>
      <c r="I25" s="25"/>
      <c r="J25" s="25"/>
      <c r="K25" s="25"/>
    </row>
    <row r="26" spans="1:11" x14ac:dyDescent="0.2">
      <c r="A26" s="105" t="s">
        <v>765</v>
      </c>
      <c r="B26" s="106">
        <v>43184</v>
      </c>
      <c r="C26" s="106">
        <v>405628</v>
      </c>
      <c r="D26" s="107">
        <v>10.646207855473488</v>
      </c>
      <c r="G26" s="25"/>
      <c r="H26" s="25"/>
      <c r="I26" s="25"/>
      <c r="J26" s="25"/>
      <c r="K26" s="25"/>
    </row>
    <row r="27" spans="1:11" x14ac:dyDescent="0.2">
      <c r="A27" s="105" t="s">
        <v>766</v>
      </c>
      <c r="B27" s="106">
        <v>41797</v>
      </c>
      <c r="C27" s="106">
        <v>399750</v>
      </c>
      <c r="D27" s="107">
        <v>10.455784865540963</v>
      </c>
      <c r="G27" s="25"/>
      <c r="H27" s="25"/>
      <c r="I27" s="25"/>
      <c r="J27" s="25"/>
      <c r="K27" s="25"/>
    </row>
    <row r="28" spans="1:11" x14ac:dyDescent="0.2">
      <c r="A28" s="105" t="s">
        <v>767</v>
      </c>
      <c r="B28" s="106">
        <v>41143</v>
      </c>
      <c r="C28" s="106">
        <v>395931</v>
      </c>
      <c r="D28" s="107">
        <v>10.391457097322514</v>
      </c>
      <c r="G28" s="25"/>
      <c r="H28" s="25"/>
      <c r="I28" s="25"/>
      <c r="J28" s="25"/>
      <c r="K28" s="25"/>
    </row>
    <row r="29" spans="1:11" x14ac:dyDescent="0.2">
      <c r="A29" s="105" t="s">
        <v>768</v>
      </c>
      <c r="B29" s="106">
        <v>40738</v>
      </c>
      <c r="C29" s="106">
        <v>392698</v>
      </c>
      <c r="D29" s="107">
        <v>10.373875089763635</v>
      </c>
      <c r="G29" s="25"/>
      <c r="H29" s="25"/>
      <c r="I29" s="25"/>
      <c r="J29" s="25"/>
      <c r="K29" s="25"/>
    </row>
    <row r="30" spans="1:11" x14ac:dyDescent="0.2">
      <c r="A30" s="105" t="s">
        <v>769</v>
      </c>
      <c r="B30" s="106">
        <v>40554</v>
      </c>
      <c r="C30" s="106">
        <v>390393</v>
      </c>
      <c r="D30" s="107">
        <v>10.387993637180996</v>
      </c>
      <c r="G30" s="25"/>
      <c r="H30" s="25"/>
      <c r="I30" s="25"/>
      <c r="J30" s="25"/>
      <c r="K30" s="25"/>
    </row>
    <row r="31" spans="1:11" x14ac:dyDescent="0.2">
      <c r="A31" s="105" t="s">
        <v>770</v>
      </c>
      <c r="B31" s="106">
        <v>40662</v>
      </c>
      <c r="C31" s="106">
        <v>388613</v>
      </c>
      <c r="D31" s="107">
        <v>10.463365867842816</v>
      </c>
      <c r="G31" s="25"/>
      <c r="H31" s="25"/>
      <c r="I31" s="25"/>
      <c r="J31" s="25"/>
      <c r="K31" s="25"/>
    </row>
    <row r="32" spans="1:11" x14ac:dyDescent="0.2">
      <c r="A32" s="105" t="s">
        <v>771</v>
      </c>
      <c r="B32" s="452">
        <v>41054</v>
      </c>
      <c r="C32" s="452">
        <v>388467</v>
      </c>
      <c r="D32" s="107">
        <v>10.568207852919295</v>
      </c>
      <c r="G32" s="25"/>
      <c r="H32" s="25"/>
      <c r="I32" s="25"/>
      <c r="J32" s="25"/>
      <c r="K32" s="25"/>
    </row>
    <row r="33" spans="1:11" x14ac:dyDescent="0.2">
      <c r="A33" s="105" t="s">
        <v>772</v>
      </c>
      <c r="B33" s="106">
        <v>40698</v>
      </c>
      <c r="C33" s="106">
        <v>388141</v>
      </c>
      <c r="D33" s="107">
        <v>10.485364854524516</v>
      </c>
      <c r="G33" s="25"/>
      <c r="H33" s="25"/>
      <c r="I33" s="25"/>
      <c r="J33" s="25"/>
      <c r="K33" s="25"/>
    </row>
    <row r="34" spans="1:11" x14ac:dyDescent="0.2">
      <c r="A34" s="105" t="s">
        <v>773</v>
      </c>
      <c r="B34" s="106">
        <v>40606</v>
      </c>
      <c r="C34" s="106">
        <v>388565</v>
      </c>
      <c r="D34" s="107">
        <v>10.450246419517969</v>
      </c>
      <c r="G34" s="25"/>
      <c r="H34" s="25"/>
      <c r="I34" s="25"/>
      <c r="J34" s="25"/>
      <c r="K34" s="25"/>
    </row>
    <row r="35" spans="1:11" x14ac:dyDescent="0.2">
      <c r="A35" s="105" t="s">
        <v>38</v>
      </c>
      <c r="B35" s="106">
        <v>40551</v>
      </c>
      <c r="C35" s="106">
        <v>389903</v>
      </c>
      <c r="D35" s="107">
        <v>10.400279043762167</v>
      </c>
      <c r="G35" s="25"/>
      <c r="H35" s="25"/>
      <c r="I35" s="25"/>
      <c r="J35" s="25"/>
      <c r="K35" s="25"/>
    </row>
    <row r="36" spans="1:11" x14ac:dyDescent="0.2">
      <c r="A36" s="105" t="s">
        <v>17</v>
      </c>
      <c r="B36" s="106">
        <v>41053</v>
      </c>
      <c r="C36" s="106">
        <v>391955</v>
      </c>
      <c r="D36" s="107">
        <f>100*B36/C36</f>
        <v>10.47390644334171</v>
      </c>
      <c r="G36" s="25"/>
      <c r="H36" s="25"/>
      <c r="I36" s="25"/>
      <c r="J36" s="25"/>
      <c r="K36" s="25"/>
    </row>
    <row r="37" spans="1:11" x14ac:dyDescent="0.2">
      <c r="A37" s="60" t="s">
        <v>675</v>
      </c>
      <c r="B37" s="108">
        <v>41397</v>
      </c>
      <c r="C37" s="108">
        <v>394029</v>
      </c>
      <c r="D37" s="109">
        <f>100*B37/C37</f>
        <v>10.50607950176256</v>
      </c>
      <c r="G37" s="25"/>
      <c r="H37" s="25"/>
      <c r="I37" s="25"/>
      <c r="J37" s="25"/>
      <c r="K37" s="25"/>
    </row>
    <row r="38" spans="1:11" x14ac:dyDescent="0.2">
      <c r="G38" s="25"/>
      <c r="H38" s="25"/>
      <c r="I38" s="25"/>
      <c r="J38" s="25"/>
      <c r="K38" s="25"/>
    </row>
    <row r="39" spans="1:11" x14ac:dyDescent="0.2">
      <c r="A39" s="94" t="s">
        <v>784</v>
      </c>
      <c r="G39" s="25"/>
      <c r="H39" s="25"/>
      <c r="I39" s="25"/>
      <c r="J39" s="25"/>
      <c r="K39" s="25"/>
    </row>
    <row r="40" spans="1:11" x14ac:dyDescent="0.2">
      <c r="G40" s="25"/>
      <c r="H40" s="25"/>
      <c r="I40" s="25"/>
      <c r="J40" s="25"/>
      <c r="K40" s="25"/>
    </row>
    <row r="41" spans="1:11" x14ac:dyDescent="0.2">
      <c r="G41" s="25"/>
      <c r="H41" s="25"/>
      <c r="I41" s="25"/>
      <c r="J41" s="25"/>
      <c r="K41" s="25"/>
    </row>
  </sheetData>
  <hyperlinks>
    <hyperlink ref="K1" location="'Cymru â Diwylliant Bywiog'!A1" display="Cymru â Diwylliant Bywiog"/>
    <hyperlink ref="K2" location="'Contents and Links'!A1" display="Contents and Links"/>
    <hyperlink ref="A2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0"/>
  <sheetViews>
    <sheetView showGridLines="0" workbookViewId="0">
      <selection activeCell="A5" sqref="A5"/>
    </sheetView>
  </sheetViews>
  <sheetFormatPr defaultRowHeight="15" x14ac:dyDescent="0.2"/>
  <sheetData>
    <row r="1" spans="1:1" ht="15.75" x14ac:dyDescent="0.25">
      <c r="A1" s="4" t="s">
        <v>481</v>
      </c>
    </row>
    <row r="3" spans="1:1" s="9" customFormat="1" ht="12.75" x14ac:dyDescent="0.2">
      <c r="A3" s="9" t="s">
        <v>796</v>
      </c>
    </row>
    <row r="4" spans="1:1" x14ac:dyDescent="0.2">
      <c r="A4" s="9" t="s">
        <v>486</v>
      </c>
    </row>
    <row r="5" spans="1:1" x14ac:dyDescent="0.2">
      <c r="A5" s="9" t="s">
        <v>799</v>
      </c>
    </row>
    <row r="6" spans="1:1" x14ac:dyDescent="0.2">
      <c r="A6" s="9" t="s">
        <v>800</v>
      </c>
    </row>
    <row r="10" spans="1:1" x14ac:dyDescent="0.2">
      <c r="A10" s="9" t="s">
        <v>68</v>
      </c>
    </row>
  </sheetData>
  <hyperlinks>
    <hyperlink ref="A5" location="'Siart 7.03'!A1" display="7.03 Nifer y ceiswyr lloches oedd yn cael cymorth Adran 95, y flwyddyn yn dod i ben Mawrth 2004 i 2019"/>
    <hyperlink ref="A6" location="'Siart 7.04'!A1" display="7.04 Canran y plant a gafodd eu himiwneiddio yng Nghymru, 2008-09 i 2018-19"/>
    <hyperlink ref="A4" location="'Siart 7.02'!A1" display="7.02 Canran y boblogaeth myfyrwyr mewn sefydliadau addysg uwch yng Nghymru sy’n fyfyrwyr rhyngwladol"/>
    <hyperlink ref="A10" location="'Contents and Links'!A1" display="Contents and Links"/>
    <hyperlink ref="A3:XFD3" location="'Siart 7.01'!A1" display="7.01 Allyriadau nwyon tŷ gwydr yn ôl blwyddyn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showGridLines="0" workbookViewId="0">
      <selection activeCell="N35" sqref="N35"/>
    </sheetView>
  </sheetViews>
  <sheetFormatPr defaultColWidth="8.77734375" defaultRowHeight="14.25" x14ac:dyDescent="0.2"/>
  <cols>
    <col min="1" max="1" width="8.77734375" style="304"/>
    <col min="2" max="2" width="17.6640625" style="304" customWidth="1"/>
    <col min="3" max="16384" width="8.77734375" style="304"/>
  </cols>
  <sheetData>
    <row r="1" spans="1:27" ht="15.75" x14ac:dyDescent="0.25">
      <c r="A1" s="303" t="s">
        <v>796</v>
      </c>
      <c r="I1" s="3" t="s">
        <v>483</v>
      </c>
    </row>
    <row r="2" spans="1:27" ht="15" x14ac:dyDescent="0.2">
      <c r="I2" s="50" t="s">
        <v>68</v>
      </c>
    </row>
    <row r="3" spans="1:27" x14ac:dyDescent="0.2">
      <c r="Y3" s="305"/>
      <c r="Z3" s="305"/>
    </row>
    <row r="4" spans="1:27" ht="15" x14ac:dyDescent="0.2">
      <c r="Y4" s="306"/>
      <c r="Z4" s="306"/>
      <c r="AA4" s="306"/>
    </row>
    <row r="5" spans="1:27" ht="15" x14ac:dyDescent="0.2"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</row>
    <row r="10" spans="1:27" x14ac:dyDescent="0.2">
      <c r="B10" s="307"/>
    </row>
    <row r="11" spans="1:27" x14ac:dyDescent="0.2">
      <c r="B11" s="307"/>
    </row>
    <row r="21" spans="1:23" ht="15" x14ac:dyDescent="0.2">
      <c r="W21" s="308"/>
    </row>
    <row r="22" spans="1:23" x14ac:dyDescent="0.2">
      <c r="A22" s="231" t="s">
        <v>568</v>
      </c>
    </row>
    <row r="23" spans="1:23" x14ac:dyDescent="0.2">
      <c r="A23" s="309"/>
      <c r="B23" s="310"/>
      <c r="C23" s="311"/>
      <c r="D23" s="312"/>
      <c r="E23" s="312"/>
    </row>
    <row r="24" spans="1:23" ht="15" thickBot="1" x14ac:dyDescent="0.25">
      <c r="A24" s="313"/>
      <c r="B24" s="313" t="s">
        <v>816</v>
      </c>
      <c r="C24" s="311"/>
      <c r="D24" s="312"/>
      <c r="E24" s="312"/>
    </row>
    <row r="25" spans="1:23" x14ac:dyDescent="0.2">
      <c r="A25" s="314" t="s">
        <v>570</v>
      </c>
      <c r="B25" s="315">
        <v>55729.784209249221</v>
      </c>
      <c r="C25" s="316"/>
      <c r="D25" s="317"/>
      <c r="E25" s="317"/>
    </row>
    <row r="26" spans="1:23" x14ac:dyDescent="0.2">
      <c r="A26" s="314">
        <v>1990</v>
      </c>
      <c r="B26" s="315">
        <v>55857.086317858462</v>
      </c>
      <c r="C26" s="309"/>
      <c r="D26" s="309"/>
      <c r="E26" s="309"/>
    </row>
    <row r="27" spans="1:23" x14ac:dyDescent="0.2">
      <c r="A27" s="314">
        <v>1995</v>
      </c>
      <c r="B27" s="315">
        <v>51989.060064080171</v>
      </c>
    </row>
    <row r="28" spans="1:23" x14ac:dyDescent="0.2">
      <c r="A28" s="314">
        <v>1998</v>
      </c>
      <c r="B28" s="315">
        <v>53517.726055372405</v>
      </c>
    </row>
    <row r="29" spans="1:23" x14ac:dyDescent="0.2">
      <c r="A29" s="314">
        <v>1999</v>
      </c>
      <c r="B29" s="315">
        <v>55592.204397815018</v>
      </c>
    </row>
    <row r="30" spans="1:23" x14ac:dyDescent="0.2">
      <c r="A30" s="314">
        <v>2000</v>
      </c>
      <c r="B30" s="315">
        <v>57554.341772495536</v>
      </c>
    </row>
    <row r="31" spans="1:23" x14ac:dyDescent="0.2">
      <c r="A31" s="314">
        <v>2001</v>
      </c>
      <c r="B31" s="315">
        <v>54279.679454795631</v>
      </c>
    </row>
    <row r="32" spans="1:23" x14ac:dyDescent="0.2">
      <c r="A32" s="314">
        <v>2002</v>
      </c>
      <c r="B32" s="315">
        <v>47512.794807876679</v>
      </c>
    </row>
    <row r="33" spans="1:2" x14ac:dyDescent="0.2">
      <c r="A33" s="314">
        <v>2003</v>
      </c>
      <c r="B33" s="315">
        <v>48575.647451567274</v>
      </c>
    </row>
    <row r="34" spans="1:2" x14ac:dyDescent="0.2">
      <c r="A34" s="314">
        <v>2004</v>
      </c>
      <c r="B34" s="315">
        <v>52424.085041931437</v>
      </c>
    </row>
    <row r="35" spans="1:2" x14ac:dyDescent="0.2">
      <c r="A35" s="314">
        <v>2005</v>
      </c>
      <c r="B35" s="315">
        <v>50486.604635930162</v>
      </c>
    </row>
    <row r="36" spans="1:2" x14ac:dyDescent="0.2">
      <c r="A36" s="314">
        <v>2006</v>
      </c>
      <c r="B36" s="315">
        <v>51510.169169777655</v>
      </c>
    </row>
    <row r="37" spans="1:2" x14ac:dyDescent="0.2">
      <c r="A37" s="314">
        <v>2007</v>
      </c>
      <c r="B37" s="315">
        <v>48822.79115314674</v>
      </c>
    </row>
    <row r="38" spans="1:2" x14ac:dyDescent="0.2">
      <c r="A38" s="314">
        <v>2008</v>
      </c>
      <c r="B38" s="315">
        <v>50072.2862609191</v>
      </c>
    </row>
    <row r="39" spans="1:2" x14ac:dyDescent="0.2">
      <c r="A39" s="314">
        <v>2009</v>
      </c>
      <c r="B39" s="315">
        <v>43790.982223964027</v>
      </c>
    </row>
    <row r="40" spans="1:2" x14ac:dyDescent="0.2">
      <c r="A40" s="314">
        <v>2010</v>
      </c>
      <c r="B40" s="315">
        <v>46940.261970837579</v>
      </c>
    </row>
    <row r="41" spans="1:2" x14ac:dyDescent="0.2">
      <c r="A41" s="314">
        <v>2011</v>
      </c>
      <c r="B41" s="315">
        <v>43678.752718245516</v>
      </c>
    </row>
    <row r="42" spans="1:2" x14ac:dyDescent="0.2">
      <c r="A42" s="314">
        <v>2012</v>
      </c>
      <c r="B42" s="315">
        <v>45620.283009677783</v>
      </c>
    </row>
    <row r="43" spans="1:2" x14ac:dyDescent="0.2">
      <c r="A43" s="314">
        <v>2013</v>
      </c>
      <c r="B43" s="315">
        <v>50594.515451082218</v>
      </c>
    </row>
    <row r="44" spans="1:2" x14ac:dyDescent="0.2">
      <c r="A44" s="314">
        <v>2014</v>
      </c>
      <c r="B44" s="315">
        <v>46320.260192364374</v>
      </c>
    </row>
    <row r="45" spans="1:2" x14ac:dyDescent="0.2">
      <c r="A45" s="314">
        <v>2015</v>
      </c>
      <c r="B45" s="315">
        <v>45993.735071197945</v>
      </c>
    </row>
    <row r="46" spans="1:2" x14ac:dyDescent="0.2">
      <c r="A46" s="314">
        <v>2016</v>
      </c>
      <c r="B46" s="315">
        <v>48121.575238656704</v>
      </c>
    </row>
    <row r="47" spans="1:2" x14ac:dyDescent="0.2">
      <c r="A47" s="318">
        <v>2017</v>
      </c>
      <c r="B47" s="319">
        <v>41746.912338153874</v>
      </c>
    </row>
  </sheetData>
  <hyperlinks>
    <hyperlink ref="A22" r:id="rId1"/>
    <hyperlink ref="I2" location="'Contents and Links'!A1" display="Contents and Links"/>
    <hyperlink ref="I1" location="'Cymru sy''n Gyfrifol'!A1" display="Cymru sy'n Gyfrifol ar Lefel Fyd-eang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K1" sqref="K1"/>
    </sheetView>
  </sheetViews>
  <sheetFormatPr defaultColWidth="8.88671875" defaultRowHeight="12.75" x14ac:dyDescent="0.2"/>
  <cols>
    <col min="1" max="2" width="8.88671875" style="14"/>
    <col min="3" max="3" width="15.77734375" style="14" customWidth="1"/>
    <col min="4" max="4" width="8.88671875" style="14"/>
    <col min="5" max="5" width="11.6640625" style="14" customWidth="1"/>
    <col min="6" max="16384" width="8.88671875" style="14"/>
  </cols>
  <sheetData>
    <row r="1" spans="1:11" ht="15.75" x14ac:dyDescent="0.25">
      <c r="A1" s="4" t="s">
        <v>486</v>
      </c>
      <c r="K1" s="3" t="s">
        <v>483</v>
      </c>
    </row>
    <row r="2" spans="1:11" ht="15" x14ac:dyDescent="0.2">
      <c r="K2" s="50" t="s">
        <v>68</v>
      </c>
    </row>
    <row r="16" spans="1:11" x14ac:dyDescent="0.2">
      <c r="A16" s="48"/>
      <c r="B16" s="48"/>
      <c r="C16" s="48"/>
      <c r="D16" s="48"/>
      <c r="E16" s="48"/>
    </row>
    <row r="17" spans="1:5" s="48" customFormat="1" x14ac:dyDescent="0.2"/>
    <row r="18" spans="1:5" s="48" customFormat="1" x14ac:dyDescent="0.2"/>
    <row r="19" spans="1:5" s="48" customFormat="1" x14ac:dyDescent="0.2">
      <c r="A19" s="81" t="s">
        <v>785</v>
      </c>
    </row>
    <row r="20" spans="1:5" s="48" customFormat="1" x14ac:dyDescent="0.2">
      <c r="A20" s="43"/>
      <c r="B20" s="43"/>
      <c r="C20" s="43"/>
      <c r="D20" s="43"/>
      <c r="E20" s="43"/>
    </row>
    <row r="21" spans="1:5" ht="42" customHeight="1" thickBot="1" x14ac:dyDescent="0.25">
      <c r="A21" s="455"/>
      <c r="B21" s="456" t="s">
        <v>71</v>
      </c>
      <c r="C21" s="456" t="s">
        <v>487</v>
      </c>
      <c r="D21" s="456" t="s">
        <v>488</v>
      </c>
      <c r="E21" s="457" t="s">
        <v>489</v>
      </c>
    </row>
    <row r="22" spans="1:5" x14ac:dyDescent="0.2">
      <c r="A22" s="41" t="s">
        <v>0</v>
      </c>
      <c r="B22" s="42">
        <v>95585</v>
      </c>
      <c r="C22" s="42">
        <v>9165</v>
      </c>
      <c r="D22" s="42">
        <v>104745</v>
      </c>
      <c r="E22" s="46">
        <f>C22/D22*100</f>
        <v>8.7498209938421869</v>
      </c>
    </row>
    <row r="23" spans="1:5" x14ac:dyDescent="0.2">
      <c r="A23" s="41" t="s">
        <v>1</v>
      </c>
      <c r="B23" s="42">
        <v>100605</v>
      </c>
      <c r="C23" s="42">
        <v>9690</v>
      </c>
      <c r="D23" s="42">
        <v>110295</v>
      </c>
      <c r="E23" s="46">
        <f t="shared" ref="E23:E39" si="0">C23/D23*100</f>
        <v>8.7855297157622729</v>
      </c>
    </row>
    <row r="24" spans="1:5" x14ac:dyDescent="0.2">
      <c r="A24" s="41" t="s">
        <v>2</v>
      </c>
      <c r="B24" s="42">
        <v>105400</v>
      </c>
      <c r="C24" s="42">
        <v>11065</v>
      </c>
      <c r="D24" s="42">
        <v>116465</v>
      </c>
      <c r="E24" s="46">
        <f t="shared" si="0"/>
        <v>9.5007083673206534</v>
      </c>
    </row>
    <row r="25" spans="1:5" x14ac:dyDescent="0.2">
      <c r="A25" s="41" t="s">
        <v>3</v>
      </c>
      <c r="B25" s="42">
        <v>107035</v>
      </c>
      <c r="C25" s="42">
        <v>11575</v>
      </c>
      <c r="D25" s="42">
        <v>118610</v>
      </c>
      <c r="E25" s="46">
        <f t="shared" si="0"/>
        <v>9.7588736194250068</v>
      </c>
    </row>
    <row r="26" spans="1:5" x14ac:dyDescent="0.2">
      <c r="A26" s="41" t="s">
        <v>4</v>
      </c>
      <c r="B26" s="42">
        <v>110415</v>
      </c>
      <c r="C26" s="42">
        <v>13230</v>
      </c>
      <c r="D26" s="42">
        <v>123645</v>
      </c>
      <c r="E26" s="46">
        <f t="shared" si="0"/>
        <v>10.69998786849448</v>
      </c>
    </row>
    <row r="27" spans="1:5" x14ac:dyDescent="0.2">
      <c r="A27" s="41" t="s">
        <v>5</v>
      </c>
      <c r="B27" s="42">
        <v>110945</v>
      </c>
      <c r="C27" s="42">
        <v>14770</v>
      </c>
      <c r="D27" s="42">
        <v>125715</v>
      </c>
      <c r="E27" s="46">
        <f t="shared" si="0"/>
        <v>11.748796881835899</v>
      </c>
    </row>
    <row r="28" spans="1:5" x14ac:dyDescent="0.2">
      <c r="A28" s="41" t="s">
        <v>6</v>
      </c>
      <c r="B28" s="42">
        <v>111455</v>
      </c>
      <c r="C28" s="42">
        <v>16780</v>
      </c>
      <c r="D28" s="42">
        <v>128230</v>
      </c>
      <c r="E28" s="46">
        <f t="shared" si="0"/>
        <v>13.085861342899477</v>
      </c>
    </row>
    <row r="29" spans="1:5" x14ac:dyDescent="0.2">
      <c r="A29" s="41" t="s">
        <v>7</v>
      </c>
      <c r="B29" s="42">
        <v>106930</v>
      </c>
      <c r="C29" s="42">
        <v>18610</v>
      </c>
      <c r="D29" s="42">
        <v>125540</v>
      </c>
      <c r="E29" s="46">
        <f t="shared" si="0"/>
        <v>14.82396049068026</v>
      </c>
    </row>
    <row r="30" spans="1:5" x14ac:dyDescent="0.2">
      <c r="A30" s="41" t="s">
        <v>8</v>
      </c>
      <c r="B30" s="42">
        <v>105340</v>
      </c>
      <c r="C30" s="42">
        <v>21135</v>
      </c>
      <c r="D30" s="42">
        <v>126475</v>
      </c>
      <c r="E30" s="46">
        <f t="shared" si="0"/>
        <v>16.710812413520458</v>
      </c>
    </row>
    <row r="31" spans="1:5" x14ac:dyDescent="0.2">
      <c r="A31" s="41" t="s">
        <v>9</v>
      </c>
      <c r="B31" s="42">
        <v>103855</v>
      </c>
      <c r="C31" s="42">
        <v>24030</v>
      </c>
      <c r="D31" s="42">
        <v>127885</v>
      </c>
      <c r="E31" s="46">
        <f t="shared" si="0"/>
        <v>18.790319427610743</v>
      </c>
    </row>
    <row r="32" spans="1:5" x14ac:dyDescent="0.2">
      <c r="A32" s="41" t="s">
        <v>10</v>
      </c>
      <c r="B32" s="42">
        <v>104715</v>
      </c>
      <c r="C32" s="42">
        <v>26290</v>
      </c>
      <c r="D32" s="42">
        <v>131005</v>
      </c>
      <c r="E32" s="46">
        <f t="shared" si="0"/>
        <v>20.0679363383077</v>
      </c>
    </row>
    <row r="33" spans="1:5" x14ac:dyDescent="0.2">
      <c r="A33" s="41" t="s">
        <v>11</v>
      </c>
      <c r="B33" s="42">
        <v>105915</v>
      </c>
      <c r="C33" s="42">
        <v>25270</v>
      </c>
      <c r="D33" s="42">
        <v>131185</v>
      </c>
      <c r="E33" s="46">
        <f t="shared" si="0"/>
        <v>19.26287304188741</v>
      </c>
    </row>
    <row r="34" spans="1:5" x14ac:dyDescent="0.2">
      <c r="A34" s="41" t="s">
        <v>12</v>
      </c>
      <c r="B34" s="42">
        <v>104355</v>
      </c>
      <c r="C34" s="42">
        <v>24425</v>
      </c>
      <c r="D34" s="42">
        <v>128780</v>
      </c>
      <c r="E34" s="46">
        <f t="shared" si="0"/>
        <v>18.966454418387947</v>
      </c>
    </row>
    <row r="35" spans="1:5" x14ac:dyDescent="0.2">
      <c r="A35" s="41" t="s">
        <v>13</v>
      </c>
      <c r="B35" s="42">
        <v>103520</v>
      </c>
      <c r="C35" s="42">
        <v>25605</v>
      </c>
      <c r="D35" s="42">
        <v>129130</v>
      </c>
      <c r="E35" s="46">
        <f t="shared" si="0"/>
        <v>19.828854642608224</v>
      </c>
    </row>
    <row r="36" spans="1:5" x14ac:dyDescent="0.2">
      <c r="A36" s="41" t="s">
        <v>14</v>
      </c>
      <c r="B36" s="42">
        <v>101425</v>
      </c>
      <c r="C36" s="42">
        <v>24230</v>
      </c>
      <c r="D36" s="42">
        <v>125680</v>
      </c>
      <c r="E36" s="46">
        <f t="shared" si="0"/>
        <v>19.279121578612347</v>
      </c>
    </row>
    <row r="37" spans="1:5" x14ac:dyDescent="0.2">
      <c r="A37" s="41" t="s">
        <v>15</v>
      </c>
      <c r="B37" s="42">
        <v>99755</v>
      </c>
      <c r="C37" s="42">
        <v>22190</v>
      </c>
      <c r="D37" s="42">
        <v>121950</v>
      </c>
      <c r="E37" s="46">
        <f t="shared" si="0"/>
        <v>18.195981959819598</v>
      </c>
    </row>
    <row r="38" spans="1:5" x14ac:dyDescent="0.2">
      <c r="A38" s="41" t="s">
        <v>16</v>
      </c>
      <c r="B38" s="42">
        <v>99910</v>
      </c>
      <c r="C38" s="42">
        <v>21205</v>
      </c>
      <c r="D38" s="42">
        <v>121115</v>
      </c>
      <c r="E38" s="46">
        <f t="shared" si="0"/>
        <v>17.508153407918094</v>
      </c>
    </row>
    <row r="39" spans="1:5" x14ac:dyDescent="0.2">
      <c r="A39" s="44" t="s">
        <v>17</v>
      </c>
      <c r="B39" s="45">
        <v>99665</v>
      </c>
      <c r="C39" s="45">
        <v>21350</v>
      </c>
      <c r="D39" s="45">
        <v>121010</v>
      </c>
      <c r="E39" s="47">
        <f t="shared" si="0"/>
        <v>17.643169985951573</v>
      </c>
    </row>
  </sheetData>
  <hyperlinks>
    <hyperlink ref="K1" location="'Cymru sy''n Gyfrifol'!A1" display="Cymru sy'n Gyfrifol ar Lefel Fyd-eang"/>
    <hyperlink ref="K2" location="'Contents and Links'!A1" display="Contents and Links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I23" sqref="I23"/>
    </sheetView>
  </sheetViews>
  <sheetFormatPr defaultRowHeight="15" x14ac:dyDescent="0.2"/>
  <cols>
    <col min="2" max="2" width="17.21875" customWidth="1"/>
  </cols>
  <sheetData>
    <row r="1" spans="1:10" ht="15.75" x14ac:dyDescent="0.25">
      <c r="A1" s="270" t="s">
        <v>797</v>
      </c>
      <c r="J1" s="3" t="s">
        <v>483</v>
      </c>
    </row>
    <row r="2" spans="1:10" x14ac:dyDescent="0.2">
      <c r="J2" s="50" t="s">
        <v>68</v>
      </c>
    </row>
    <row r="18" spans="1:5" x14ac:dyDescent="0.2">
      <c r="A18" s="9" t="s">
        <v>825</v>
      </c>
      <c r="C18" s="14"/>
      <c r="D18" s="14"/>
      <c r="E18" s="14"/>
    </row>
    <row r="20" spans="1:5" x14ac:dyDescent="0.2">
      <c r="A20" s="33"/>
      <c r="B20" s="34" t="s">
        <v>484</v>
      </c>
    </row>
    <row r="21" spans="1:5" ht="26.25" thickBot="1" x14ac:dyDescent="0.25">
      <c r="A21" s="227"/>
      <c r="B21" s="237" t="s">
        <v>485</v>
      </c>
    </row>
    <row r="22" spans="1:5" x14ac:dyDescent="0.2">
      <c r="A22" s="35">
        <v>2004</v>
      </c>
      <c r="B22" s="36">
        <v>2629</v>
      </c>
    </row>
    <row r="23" spans="1:5" x14ac:dyDescent="0.2">
      <c r="A23" s="35">
        <v>2005</v>
      </c>
      <c r="B23" s="36">
        <v>2494</v>
      </c>
    </row>
    <row r="24" spans="1:5" x14ac:dyDescent="0.2">
      <c r="A24" s="35">
        <v>2006</v>
      </c>
      <c r="B24" s="36">
        <v>2401</v>
      </c>
    </row>
    <row r="25" spans="1:5" x14ac:dyDescent="0.2">
      <c r="A25" s="35">
        <v>2007</v>
      </c>
      <c r="B25" s="36">
        <v>2616</v>
      </c>
    </row>
    <row r="26" spans="1:5" x14ac:dyDescent="0.2">
      <c r="A26" s="35">
        <v>2008</v>
      </c>
      <c r="B26" s="36">
        <v>1724</v>
      </c>
    </row>
    <row r="27" spans="1:5" x14ac:dyDescent="0.2">
      <c r="A27" s="35">
        <v>2009</v>
      </c>
      <c r="B27" s="36">
        <v>1700</v>
      </c>
    </row>
    <row r="28" spans="1:5" x14ac:dyDescent="0.2">
      <c r="A28" s="35">
        <v>2010</v>
      </c>
      <c r="B28" s="36">
        <v>1740</v>
      </c>
    </row>
    <row r="29" spans="1:5" x14ac:dyDescent="0.2">
      <c r="A29" s="35">
        <v>2011</v>
      </c>
      <c r="B29" s="36">
        <v>1398</v>
      </c>
    </row>
    <row r="30" spans="1:5" x14ac:dyDescent="0.2">
      <c r="A30" s="35">
        <v>2012</v>
      </c>
      <c r="B30" s="36">
        <v>1370</v>
      </c>
    </row>
    <row r="31" spans="1:5" x14ac:dyDescent="0.2">
      <c r="A31" s="35">
        <v>2013</v>
      </c>
      <c r="B31" s="37">
        <v>1535</v>
      </c>
    </row>
    <row r="32" spans="1:5" x14ac:dyDescent="0.2">
      <c r="A32" s="35">
        <v>2014</v>
      </c>
      <c r="B32" s="38">
        <v>1894</v>
      </c>
    </row>
    <row r="33" spans="1:2" x14ac:dyDescent="0.2">
      <c r="A33" s="35">
        <v>2015</v>
      </c>
      <c r="B33" s="38">
        <v>2238</v>
      </c>
    </row>
    <row r="34" spans="1:2" x14ac:dyDescent="0.2">
      <c r="A34" s="35">
        <v>2016</v>
      </c>
      <c r="B34" s="37">
        <v>2839</v>
      </c>
    </row>
    <row r="35" spans="1:2" x14ac:dyDescent="0.2">
      <c r="A35" s="35">
        <v>2017</v>
      </c>
      <c r="B35" s="37">
        <v>2916</v>
      </c>
    </row>
    <row r="36" spans="1:2" x14ac:dyDescent="0.2">
      <c r="A36" s="35">
        <v>2018</v>
      </c>
      <c r="B36" s="37">
        <v>2910</v>
      </c>
    </row>
    <row r="37" spans="1:2" x14ac:dyDescent="0.2">
      <c r="A37" s="39">
        <v>2019</v>
      </c>
      <c r="B37" s="40">
        <v>2842</v>
      </c>
    </row>
  </sheetData>
  <hyperlinks>
    <hyperlink ref="A18" r:id="rId1" display="Home Office Immigration statistics, year ending March 2019, table as 16q"/>
    <hyperlink ref="J1" location="'Cymru sy''n Gyfrifol'!A1" display="Cymru sy'n Gyfrifol ar Lefel Fyd-eang"/>
    <hyperlink ref="J2" location="'Contents and Links'!A1" display="Contents and Link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F22" sqref="F22"/>
    </sheetView>
  </sheetViews>
  <sheetFormatPr defaultRowHeight="15" x14ac:dyDescent="0.2"/>
  <cols>
    <col min="3" max="3" width="9.88671875" customWidth="1"/>
  </cols>
  <sheetData>
    <row r="1" spans="1:10" ht="15.75" x14ac:dyDescent="0.25">
      <c r="A1" s="270" t="s">
        <v>798</v>
      </c>
      <c r="J1" s="3" t="s">
        <v>483</v>
      </c>
    </row>
    <row r="2" spans="1:10" x14ac:dyDescent="0.2">
      <c r="J2" s="50" t="s">
        <v>68</v>
      </c>
    </row>
    <row r="3" spans="1:10" x14ac:dyDescent="0.2">
      <c r="A3" s="14"/>
    </row>
    <row r="4" spans="1:10" x14ac:dyDescent="0.2">
      <c r="A4" s="14"/>
    </row>
    <row r="5" spans="1:10" x14ac:dyDescent="0.2">
      <c r="A5" s="14"/>
    </row>
    <row r="6" spans="1:10" x14ac:dyDescent="0.2">
      <c r="A6" s="14"/>
    </row>
    <row r="7" spans="1:10" x14ac:dyDescent="0.2">
      <c r="A7" s="14"/>
    </row>
    <row r="8" spans="1:10" x14ac:dyDescent="0.2">
      <c r="A8" s="14"/>
    </row>
    <row r="9" spans="1:10" x14ac:dyDescent="0.2">
      <c r="A9" s="14"/>
    </row>
    <row r="10" spans="1:10" x14ac:dyDescent="0.2">
      <c r="A10" s="14"/>
    </row>
    <row r="11" spans="1:10" x14ac:dyDescent="0.2">
      <c r="A11" s="14"/>
    </row>
    <row r="12" spans="1:10" x14ac:dyDescent="0.2">
      <c r="A12" s="14"/>
    </row>
    <row r="13" spans="1:10" x14ac:dyDescent="0.2">
      <c r="A13" s="14"/>
    </row>
    <row r="14" spans="1:10" x14ac:dyDescent="0.2">
      <c r="A14" s="14"/>
    </row>
    <row r="15" spans="1:10" x14ac:dyDescent="0.2">
      <c r="A15" s="14"/>
    </row>
    <row r="16" spans="1:10" x14ac:dyDescent="0.2">
      <c r="A16" s="14"/>
    </row>
    <row r="18" spans="1:5" x14ac:dyDescent="0.2">
      <c r="A18" s="30"/>
      <c r="B18" s="31"/>
    </row>
    <row r="19" spans="1:5" x14ac:dyDescent="0.2">
      <c r="A19" s="471" t="s">
        <v>801</v>
      </c>
      <c r="B19" s="230"/>
      <c r="C19" s="6"/>
    </row>
    <row r="20" spans="1:5" s="126" customFormat="1" x14ac:dyDescent="0.2">
      <c r="A20" s="240" t="s">
        <v>517</v>
      </c>
      <c r="B20" s="230"/>
      <c r="C20" s="6"/>
    </row>
    <row r="21" spans="1:5" s="126" customFormat="1" x14ac:dyDescent="0.2">
      <c r="A21" s="229"/>
      <c r="B21" s="230"/>
      <c r="C21" s="6"/>
    </row>
    <row r="22" spans="1:5" ht="15.75" thickBot="1" x14ac:dyDescent="0.25">
      <c r="A22" s="227"/>
      <c r="B22" s="228" t="s">
        <v>34</v>
      </c>
      <c r="C22" s="228" t="s">
        <v>490</v>
      </c>
      <c r="D22" s="14"/>
    </row>
    <row r="23" spans="1:5" x14ac:dyDescent="0.2">
      <c r="A23" s="32" t="s">
        <v>24</v>
      </c>
      <c r="B23" s="89">
        <v>88.185891999999996</v>
      </c>
      <c r="C23" s="93">
        <v>95.700339999999997</v>
      </c>
      <c r="E23" s="91"/>
    </row>
    <row r="24" spans="1:5" x14ac:dyDescent="0.2">
      <c r="A24" s="32" t="s">
        <v>25</v>
      </c>
      <c r="B24" s="89">
        <v>91.994027000000003</v>
      </c>
      <c r="C24" s="93">
        <v>95.951430000000002</v>
      </c>
      <c r="E24" s="91"/>
    </row>
    <row r="25" spans="1:5" x14ac:dyDescent="0.2">
      <c r="A25" s="32" t="s">
        <v>26</v>
      </c>
      <c r="B25" s="89">
        <v>91.487477999999996</v>
      </c>
      <c r="C25" s="93">
        <v>95.946370000000002</v>
      </c>
      <c r="E25" s="91"/>
    </row>
    <row r="26" spans="1:5" x14ac:dyDescent="0.2">
      <c r="A26" s="32" t="s">
        <v>27</v>
      </c>
      <c r="B26" s="89">
        <v>92.665391999999997</v>
      </c>
      <c r="C26" s="93">
        <v>96.431089999999998</v>
      </c>
      <c r="E26" s="91"/>
    </row>
    <row r="27" spans="1:5" x14ac:dyDescent="0.2">
      <c r="A27" s="32" t="s">
        <v>28</v>
      </c>
      <c r="B27" s="89">
        <v>94.560633999999993</v>
      </c>
      <c r="C27" s="93">
        <v>96.473680000000002</v>
      </c>
      <c r="E27" s="91"/>
    </row>
    <row r="28" spans="1:5" x14ac:dyDescent="0.2">
      <c r="A28" s="32" t="s">
        <v>29</v>
      </c>
      <c r="B28" s="89">
        <v>96.515176999999994</v>
      </c>
      <c r="C28" s="93">
        <v>96.700159999999997</v>
      </c>
      <c r="E28" s="91"/>
    </row>
    <row r="29" spans="1:5" x14ac:dyDescent="0.2">
      <c r="A29" s="32" t="s">
        <v>30</v>
      </c>
      <c r="B29" s="89">
        <v>95.847391999999999</v>
      </c>
      <c r="C29" s="93">
        <v>96.566999999999993</v>
      </c>
      <c r="E29" s="91"/>
    </row>
    <row r="30" spans="1:5" x14ac:dyDescent="0.2">
      <c r="A30" s="32" t="s">
        <v>31</v>
      </c>
      <c r="B30" s="89">
        <v>95.345237999999995</v>
      </c>
      <c r="C30" s="93">
        <v>96.563400000000001</v>
      </c>
      <c r="E30" s="91"/>
    </row>
    <row r="31" spans="1:5" x14ac:dyDescent="0.2">
      <c r="A31" s="32" t="s">
        <v>32</v>
      </c>
      <c r="B31" s="89">
        <v>95.141807999999997</v>
      </c>
      <c r="C31" s="93">
        <v>96.3</v>
      </c>
      <c r="E31" s="91"/>
    </row>
    <row r="32" spans="1:5" x14ac:dyDescent="0.2">
      <c r="A32" s="32" t="s">
        <v>33</v>
      </c>
      <c r="B32" s="89">
        <v>94.712710999999999</v>
      </c>
      <c r="C32" s="93">
        <v>95.915499999999994</v>
      </c>
      <c r="E32" s="91"/>
    </row>
    <row r="33" spans="1:5" x14ac:dyDescent="0.2">
      <c r="A33" s="39" t="s">
        <v>23</v>
      </c>
      <c r="B33" s="90">
        <v>94.5</v>
      </c>
      <c r="C33" s="90">
        <v>95.4</v>
      </c>
      <c r="E33" s="92"/>
    </row>
    <row r="34" spans="1:5" x14ac:dyDescent="0.2">
      <c r="A34" s="86"/>
      <c r="B34" s="87"/>
      <c r="C34" s="32"/>
      <c r="D34" s="14"/>
    </row>
    <row r="35" spans="1:5" x14ac:dyDescent="0.2">
      <c r="A35" s="35" t="s">
        <v>491</v>
      </c>
    </row>
    <row r="36" spans="1:5" x14ac:dyDescent="0.2">
      <c r="A36" s="35" t="s">
        <v>492</v>
      </c>
    </row>
  </sheetData>
  <hyperlinks>
    <hyperlink ref="A20" r:id="rId1"/>
    <hyperlink ref="J1" location="'Cymru sy''n Gyfrifol'!A1" display="Cymru sy'n Gyfrifol ar Lefel Fyd-eang"/>
    <hyperlink ref="J2" location="'Contents and Links'!A1" display="Contents and Link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activeCell="E31" sqref="E31"/>
    </sheetView>
  </sheetViews>
  <sheetFormatPr defaultRowHeight="15" x14ac:dyDescent="0.2"/>
  <cols>
    <col min="1" max="1" width="11.44140625" style="126" customWidth="1"/>
    <col min="2" max="2" width="13" style="126" customWidth="1"/>
    <col min="3" max="3" width="13.5546875" style="126" customWidth="1"/>
    <col min="4" max="16384" width="8.88671875" style="126"/>
  </cols>
  <sheetData>
    <row r="1" spans="1:9" ht="15.75" x14ac:dyDescent="0.25">
      <c r="A1" s="51" t="s">
        <v>819</v>
      </c>
      <c r="I1" s="3" t="s">
        <v>67</v>
      </c>
    </row>
    <row r="2" spans="1:9" x14ac:dyDescent="0.2">
      <c r="I2" s="3" t="s">
        <v>68</v>
      </c>
    </row>
    <row r="19" spans="1:3" x14ac:dyDescent="0.2">
      <c r="A19" s="14" t="s">
        <v>801</v>
      </c>
    </row>
    <row r="20" spans="1:3" x14ac:dyDescent="0.2">
      <c r="A20" s="9" t="s">
        <v>544</v>
      </c>
    </row>
    <row r="22" spans="1:3" ht="15.75" thickBot="1" x14ac:dyDescent="0.25">
      <c r="A22" s="276"/>
      <c r="B22" s="276" t="s">
        <v>542</v>
      </c>
      <c r="C22" s="276" t="s">
        <v>543</v>
      </c>
    </row>
    <row r="23" spans="1:3" x14ac:dyDescent="0.2">
      <c r="A23" s="284">
        <v>2004</v>
      </c>
      <c r="B23" s="284">
        <v>88.8</v>
      </c>
      <c r="C23" s="284">
        <v>83.8</v>
      </c>
    </row>
    <row r="24" spans="1:3" x14ac:dyDescent="0.2">
      <c r="A24" s="53">
        <v>2005</v>
      </c>
      <c r="B24" s="53">
        <v>90.1</v>
      </c>
      <c r="C24" s="53">
        <v>82.6</v>
      </c>
    </row>
    <row r="25" spans="1:3" x14ac:dyDescent="0.2">
      <c r="A25" s="53">
        <v>2006</v>
      </c>
      <c r="B25" s="53">
        <v>90.3</v>
      </c>
      <c r="C25" s="53">
        <v>82.1</v>
      </c>
    </row>
    <row r="26" spans="1:3" x14ac:dyDescent="0.2">
      <c r="A26" s="53">
        <v>2007</v>
      </c>
      <c r="B26" s="53">
        <v>88.4</v>
      </c>
      <c r="C26" s="53">
        <v>82.6</v>
      </c>
    </row>
    <row r="27" spans="1:3" x14ac:dyDescent="0.2">
      <c r="A27" s="53">
        <v>2008</v>
      </c>
      <c r="B27" s="53">
        <v>87.6</v>
      </c>
      <c r="C27" s="53">
        <v>82.6</v>
      </c>
    </row>
    <row r="28" spans="1:3" x14ac:dyDescent="0.2">
      <c r="A28" s="53">
        <v>2009</v>
      </c>
      <c r="B28" s="53">
        <v>87.6</v>
      </c>
      <c r="C28" s="53">
        <v>78.3</v>
      </c>
    </row>
    <row r="29" spans="1:3" x14ac:dyDescent="0.2">
      <c r="A29" s="53">
        <v>2010</v>
      </c>
      <c r="B29" s="53">
        <v>88.4</v>
      </c>
      <c r="C29" s="53">
        <v>77.099999999999994</v>
      </c>
    </row>
    <row r="30" spans="1:3" x14ac:dyDescent="0.2">
      <c r="A30" s="53">
        <v>2011</v>
      </c>
      <c r="B30" s="53">
        <v>87.8</v>
      </c>
      <c r="C30" s="53">
        <v>77.7</v>
      </c>
    </row>
    <row r="31" spans="1:3" x14ac:dyDescent="0.2">
      <c r="A31" s="53">
        <v>2012</v>
      </c>
      <c r="B31" s="67">
        <v>89</v>
      </c>
      <c r="C31" s="67">
        <v>77</v>
      </c>
    </row>
    <row r="32" spans="1:3" x14ac:dyDescent="0.2">
      <c r="A32" s="53">
        <v>2013</v>
      </c>
      <c r="B32" s="53">
        <v>89.1</v>
      </c>
      <c r="C32" s="53">
        <v>78.900000000000006</v>
      </c>
    </row>
    <row r="33" spans="1:3" x14ac:dyDescent="0.2">
      <c r="A33" s="53">
        <v>2014</v>
      </c>
      <c r="B33" s="53">
        <v>89.2</v>
      </c>
      <c r="C33" s="53">
        <v>79.599999999999994</v>
      </c>
    </row>
    <row r="34" spans="1:3" x14ac:dyDescent="0.2">
      <c r="A34" s="53">
        <v>2015</v>
      </c>
      <c r="B34" s="53">
        <v>89.3</v>
      </c>
      <c r="C34" s="53">
        <v>81.099999999999994</v>
      </c>
    </row>
    <row r="35" spans="1:3" x14ac:dyDescent="0.2">
      <c r="A35" s="53">
        <v>2016</v>
      </c>
      <c r="B35" s="53">
        <v>89.5</v>
      </c>
      <c r="C35" s="53">
        <v>81.5</v>
      </c>
    </row>
    <row r="36" spans="1:3" x14ac:dyDescent="0.2">
      <c r="A36" s="53">
        <v>2017</v>
      </c>
      <c r="B36" s="53">
        <v>90.6</v>
      </c>
      <c r="C36" s="53">
        <v>83.9</v>
      </c>
    </row>
    <row r="37" spans="1:3" x14ac:dyDescent="0.2">
      <c r="A37" s="60">
        <v>2018</v>
      </c>
      <c r="B37" s="55">
        <v>89.7</v>
      </c>
      <c r="C37" s="55">
        <v>83.9</v>
      </c>
    </row>
  </sheetData>
  <hyperlinks>
    <hyperlink ref="A20" r:id="rId1"/>
    <hyperlink ref="I2" location="'Contents and Links'!A1" display="Cynnwys a Dolenni"/>
    <hyperlink ref="I1" location="'Cymru Lewyrchus'!A1" display="Cymru Lewyrchus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A19" sqref="A19"/>
    </sheetView>
  </sheetViews>
  <sheetFormatPr defaultRowHeight="15" x14ac:dyDescent="0.2"/>
  <cols>
    <col min="1" max="1" width="11.44140625" customWidth="1"/>
    <col min="2" max="3" width="11.21875" customWidth="1"/>
    <col min="9" max="9" width="12.77734375" customWidth="1"/>
  </cols>
  <sheetData>
    <row r="1" spans="1:10" ht="15.75" x14ac:dyDescent="0.25">
      <c r="A1" s="72" t="s">
        <v>359</v>
      </c>
      <c r="J1" s="3" t="s">
        <v>67</v>
      </c>
    </row>
    <row r="2" spans="1:10" x14ac:dyDescent="0.2">
      <c r="J2" s="50" t="s">
        <v>68</v>
      </c>
    </row>
    <row r="19" spans="1:3" x14ac:dyDescent="0.2">
      <c r="A19" s="14" t="s">
        <v>817</v>
      </c>
    </row>
    <row r="20" spans="1:3" x14ac:dyDescent="0.2">
      <c r="A20" s="9" t="s">
        <v>495</v>
      </c>
    </row>
    <row r="23" spans="1:3" ht="15.75" thickBot="1" x14ac:dyDescent="0.25">
      <c r="A23" s="71"/>
      <c r="B23" s="73" t="s">
        <v>71</v>
      </c>
      <c r="C23" s="74" t="s">
        <v>70</v>
      </c>
    </row>
    <row r="24" spans="1:3" x14ac:dyDescent="0.2">
      <c r="A24" s="5">
        <v>1999</v>
      </c>
      <c r="B24" s="249">
        <v>16.399999999999999</v>
      </c>
      <c r="C24" s="249">
        <v>17.2</v>
      </c>
    </row>
    <row r="25" spans="1:3" x14ac:dyDescent="0.2">
      <c r="A25" s="5">
        <v>2000</v>
      </c>
      <c r="B25" s="249">
        <v>16.3</v>
      </c>
      <c r="C25" s="249">
        <v>15.9</v>
      </c>
    </row>
    <row r="26" spans="1:3" x14ac:dyDescent="0.2">
      <c r="A26" s="5">
        <v>2001</v>
      </c>
      <c r="B26" s="249">
        <v>16.399999999999999</v>
      </c>
      <c r="C26" s="249">
        <v>15.8</v>
      </c>
    </row>
    <row r="27" spans="1:3" x14ac:dyDescent="0.2">
      <c r="A27" s="5">
        <v>2002</v>
      </c>
      <c r="B27" s="249">
        <v>15.5</v>
      </c>
      <c r="C27" s="249">
        <v>16.3</v>
      </c>
    </row>
    <row r="28" spans="1:3" x14ac:dyDescent="0.2">
      <c r="A28" s="5">
        <v>2003</v>
      </c>
      <c r="B28" s="249">
        <v>14.6</v>
      </c>
      <c r="C28" s="249">
        <v>15</v>
      </c>
    </row>
    <row r="29" spans="1:3" x14ac:dyDescent="0.2">
      <c r="A29" s="5">
        <v>2004</v>
      </c>
      <c r="B29" s="249">
        <v>14.5</v>
      </c>
      <c r="C29" s="249">
        <v>14.9</v>
      </c>
    </row>
    <row r="30" spans="1:3" x14ac:dyDescent="0.2">
      <c r="A30" s="5">
        <v>2005</v>
      </c>
      <c r="B30" s="249">
        <v>13</v>
      </c>
      <c r="C30" s="249">
        <v>12.2</v>
      </c>
    </row>
    <row r="31" spans="1:3" x14ac:dyDescent="0.2">
      <c r="A31" s="5">
        <v>2006</v>
      </c>
      <c r="B31" s="249">
        <v>12.8</v>
      </c>
      <c r="C31" s="249">
        <v>12.5</v>
      </c>
    </row>
    <row r="32" spans="1:3" x14ac:dyDescent="0.2">
      <c r="A32" s="5">
        <v>2007</v>
      </c>
      <c r="B32" s="249">
        <v>12.5</v>
      </c>
      <c r="C32" s="249">
        <v>9.4</v>
      </c>
    </row>
    <row r="33" spans="1:3" x14ac:dyDescent="0.2">
      <c r="A33" s="5">
        <v>2008</v>
      </c>
      <c r="B33" s="249">
        <v>12.6</v>
      </c>
      <c r="C33" s="249">
        <v>13.7</v>
      </c>
    </row>
    <row r="34" spans="1:3" x14ac:dyDescent="0.2">
      <c r="A34" s="5">
        <v>2009</v>
      </c>
      <c r="B34" s="249">
        <v>12.2</v>
      </c>
      <c r="C34" s="249">
        <v>12.6</v>
      </c>
    </row>
    <row r="35" spans="1:3" x14ac:dyDescent="0.2">
      <c r="A35" s="5">
        <v>2010</v>
      </c>
      <c r="B35" s="249">
        <v>10.1</v>
      </c>
      <c r="C35" s="249">
        <v>7.9</v>
      </c>
    </row>
    <row r="36" spans="1:3" x14ac:dyDescent="0.2">
      <c r="A36" s="5">
        <v>2011</v>
      </c>
      <c r="B36" s="249">
        <v>10.5</v>
      </c>
      <c r="C36" s="249">
        <v>9.1999999999999993</v>
      </c>
    </row>
    <row r="37" spans="1:3" x14ac:dyDescent="0.2">
      <c r="A37" s="5">
        <v>2012</v>
      </c>
      <c r="B37" s="249">
        <v>9.5</v>
      </c>
      <c r="C37" s="249">
        <v>9.5</v>
      </c>
    </row>
    <row r="38" spans="1:3" x14ac:dyDescent="0.2">
      <c r="A38" s="5">
        <v>2013</v>
      </c>
      <c r="B38" s="249">
        <v>10</v>
      </c>
      <c r="C38" s="249">
        <v>8.3000000000000007</v>
      </c>
    </row>
    <row r="39" spans="1:3" x14ac:dyDescent="0.2">
      <c r="A39" s="5">
        <v>2014</v>
      </c>
      <c r="B39" s="249">
        <v>9.6</v>
      </c>
      <c r="C39" s="249">
        <v>8.4</v>
      </c>
    </row>
    <row r="40" spans="1:3" x14ac:dyDescent="0.2">
      <c r="A40" s="5">
        <v>2015</v>
      </c>
      <c r="B40" s="249">
        <v>9.6</v>
      </c>
      <c r="C40" s="249">
        <v>7.4</v>
      </c>
    </row>
    <row r="41" spans="1:3" x14ac:dyDescent="0.2">
      <c r="A41" s="5">
        <v>2016</v>
      </c>
      <c r="B41" s="249">
        <v>9.4</v>
      </c>
      <c r="C41" s="249">
        <v>7.9</v>
      </c>
    </row>
    <row r="42" spans="1:3" x14ac:dyDescent="0.2">
      <c r="A42" s="5">
        <v>2017</v>
      </c>
      <c r="B42" s="249">
        <v>9.1</v>
      </c>
      <c r="C42" s="249">
        <v>6.4</v>
      </c>
    </row>
    <row r="43" spans="1:3" x14ac:dyDescent="0.2">
      <c r="A43" s="55">
        <v>2018</v>
      </c>
      <c r="B43" s="70">
        <v>8.6</v>
      </c>
      <c r="C43" s="70">
        <v>7.3</v>
      </c>
    </row>
  </sheetData>
  <hyperlinks>
    <hyperlink ref="A20" r:id="rId1" display="Source: Welsh Government Analysis of the Annual Survey of Hours and Earnings, Office for National Statistics"/>
    <hyperlink ref="J2" location="'Contents and Links'!A1" display="Contents and Links"/>
    <hyperlink ref="J1" location="'Cymru Lewyrchus'!A1" display="Cymru Lewyrchus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85" zoomScaleNormal="85" workbookViewId="0">
      <selection activeCell="R1" sqref="R1"/>
    </sheetView>
  </sheetViews>
  <sheetFormatPr defaultRowHeight="15" x14ac:dyDescent="0.2"/>
  <cols>
    <col min="1" max="16384" width="8.88671875" style="126"/>
  </cols>
  <sheetData>
    <row r="1" spans="1:18" ht="15.75" x14ac:dyDescent="0.25">
      <c r="A1" s="4" t="s">
        <v>546</v>
      </c>
      <c r="R1" s="3" t="s">
        <v>67</v>
      </c>
    </row>
    <row r="2" spans="1:18" ht="15.75" x14ac:dyDescent="0.25">
      <c r="A2" s="52" t="s">
        <v>547</v>
      </c>
      <c r="E2" s="289"/>
      <c r="R2" s="50" t="s">
        <v>68</v>
      </c>
    </row>
    <row r="3" spans="1:18" ht="15.75" x14ac:dyDescent="0.25">
      <c r="E3" s="289"/>
    </row>
    <row r="4" spans="1:18" ht="15.75" x14ac:dyDescent="0.25">
      <c r="E4" s="289"/>
    </row>
    <row r="5" spans="1:18" ht="15.75" x14ac:dyDescent="0.25">
      <c r="E5" s="289"/>
    </row>
    <row r="6" spans="1:18" ht="15.75" x14ac:dyDescent="0.25">
      <c r="E6" s="289"/>
    </row>
    <row r="7" spans="1:18" ht="15.75" x14ac:dyDescent="0.25">
      <c r="E7" s="289"/>
    </row>
    <row r="8" spans="1:18" ht="15.75" x14ac:dyDescent="0.25">
      <c r="E8" s="289"/>
    </row>
    <row r="9" spans="1:18" ht="15.75" x14ac:dyDescent="0.25">
      <c r="E9" s="289"/>
    </row>
    <row r="10" spans="1:18" ht="15.75" x14ac:dyDescent="0.25">
      <c r="E10" s="289"/>
    </row>
    <row r="11" spans="1:18" ht="15.75" x14ac:dyDescent="0.25">
      <c r="E11" s="289"/>
    </row>
    <row r="12" spans="1:18" ht="15.75" x14ac:dyDescent="0.25">
      <c r="E12" s="289"/>
    </row>
    <row r="13" spans="1:18" ht="15.75" x14ac:dyDescent="0.25">
      <c r="E13" s="289"/>
    </row>
    <row r="14" spans="1:18" ht="15.75" x14ac:dyDescent="0.25">
      <c r="E14" s="289"/>
    </row>
    <row r="15" spans="1:18" ht="15.75" x14ac:dyDescent="0.25">
      <c r="E15" s="289"/>
    </row>
    <row r="16" spans="1:18" ht="15.75" x14ac:dyDescent="0.25">
      <c r="E16" s="289"/>
    </row>
    <row r="17" spans="1:7" ht="15.75" x14ac:dyDescent="0.25">
      <c r="E17" s="289"/>
    </row>
    <row r="18" spans="1:7" ht="15.75" x14ac:dyDescent="0.25">
      <c r="E18" s="289"/>
    </row>
    <row r="24" spans="1:7" x14ac:dyDescent="0.2">
      <c r="A24" s="5" t="s">
        <v>545</v>
      </c>
    </row>
    <row r="26" spans="1:7" ht="15.75" thickBot="1" x14ac:dyDescent="0.25">
      <c r="A26" s="276"/>
      <c r="B26" s="247">
        <v>2013</v>
      </c>
      <c r="C26" s="247">
        <v>2014</v>
      </c>
      <c r="D26" s="247">
        <v>2015</v>
      </c>
      <c r="E26" s="247">
        <v>2016</v>
      </c>
      <c r="F26" s="247">
        <v>2017</v>
      </c>
      <c r="G26" s="247">
        <v>2018</v>
      </c>
    </row>
    <row r="27" spans="1:7" x14ac:dyDescent="0.2">
      <c r="A27" s="288" t="s">
        <v>367</v>
      </c>
      <c r="B27" s="287">
        <v>66.3429</v>
      </c>
      <c r="C27" s="287">
        <v>65.150400000000005</v>
      </c>
      <c r="D27" s="286">
        <v>67.713399999999993</v>
      </c>
      <c r="E27" s="286">
        <v>65.238399999999999</v>
      </c>
      <c r="F27" s="286">
        <v>68.590599999999995</v>
      </c>
      <c r="G27" s="286">
        <v>67.548699999999997</v>
      </c>
    </row>
    <row r="28" spans="1:7" x14ac:dyDescent="0.2">
      <c r="B28" s="285"/>
      <c r="C28" s="285"/>
      <c r="D28" s="285"/>
      <c r="E28" s="285"/>
      <c r="F28" s="285"/>
      <c r="G28" s="285"/>
    </row>
  </sheetData>
  <hyperlinks>
    <hyperlink ref="R2" location="'Contents and Links'!A1" display="Contents and Links"/>
    <hyperlink ref="R1" location="'Cymru Lewyrchus'!A1" display="Cymru Lewyrchus"/>
  </hyperlink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7" ma:contentTypeDescription="Create a new document." ma:contentTypeScope="" ma:versionID="78d3708cf4aecf7b2f29fef7166fcfe8">
  <xsd:schema xmlns:xsd="http://www.w3.org/2001/XMLSchema" xmlns:xs="http://www.w3.org/2001/XMLSchema" xmlns:p="http://schemas.microsoft.com/office/2006/metadata/properties" xmlns:ns3="ef277e87-290d-49c5-91d0-3912be04ccbd" targetNamespace="http://schemas.microsoft.com/office/2006/metadata/properties" ma:root="true" ma:fieldsID="fcc40c4b5c1912cf889f0ad1512d38df" ns3:_="">
    <xsd:import namespace="ef277e87-290d-49c5-91d0-3912be04cc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metadata xmlns="http://www.objective.com/ecm/document/metadata/FF3C5B18883D4E21973B57C2EEED7FD1" version="1.0.0">
  <systemFields>
    <field name="Objective-Id">
      <value order="0">A27472947</value>
    </field>
    <field name="Objective-Title">
      <value order="0">2019 AWR - Charts for goal narratives - Cymraeg</value>
    </field>
    <field name="Objective-Description">
      <value order="0"/>
    </field>
    <field name="Objective-CreationStamp">
      <value order="0">2019-09-05T09:34:05Z</value>
    </field>
    <field name="Objective-IsApproved">
      <value order="0">false</value>
    </field>
    <field name="Objective-IsPublished">
      <value order="0">true</value>
    </field>
    <field name="Objective-DatePublished">
      <value order="0">2019-09-25T18:02:25Z</value>
    </field>
    <field name="Objective-ModificationStamp">
      <value order="0">2019-09-25T18:02:25Z</value>
    </field>
    <field name="Objective-Owner">
      <value order="0">Large, Rebecca (KAS)</value>
    </field>
    <field name="Objective-Path">
      <value order="0">Objective Global Folder:Business File Plan:Health &amp; Social Services (HSS):Health &amp; Social Services (HSS) - KAS - Chief Statistician:1 - Save:High Priority Statistical Projects:High Priority Statistical Projects - Annual Wellbeing Report:2019:High Priority Statistical Projects - Annual Wellbeing Report - Published Outputs - 2019</value>
    </field>
    <field name="Objective-Parent">
      <value order="0">High Priority Statistical Projects - Annual Wellbeing Report - Published Outputs - 2019</value>
    </field>
    <field name="Objective-State">
      <value order="0">Published</value>
    </field>
    <field name="Objective-VersionId">
      <value order="0">vA54891936</value>
    </field>
    <field name="Objective-Version">
      <value order="0">7.0</value>
    </field>
    <field name="Objective-VersionNumber">
      <value order="0">10</value>
    </field>
    <field name="Objective-VersionComment">
      <value order="0"/>
    </field>
    <field name="Objective-FileNumber">
      <value order="0">qA1373868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1EE9FF43-71C0-44B7-B20B-35662546DE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B32F5-6FF4-40BC-99D3-72AEC59FA52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f277e87-290d-49c5-91d0-3912be04ccb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A3828D-835A-46A3-9B0B-0D5DE4BDB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Contents and Links</vt:lpstr>
      <vt:lpstr>Cymru Lewyrchus</vt:lpstr>
      <vt:lpstr>Siart 1.01</vt:lpstr>
      <vt:lpstr>Siart 1.02</vt:lpstr>
      <vt:lpstr>Siart 1.03</vt:lpstr>
      <vt:lpstr>Siart 1.04</vt:lpstr>
      <vt:lpstr>Siart 1.05</vt:lpstr>
      <vt:lpstr>Siart 1.06</vt:lpstr>
      <vt:lpstr>Siart 1.07</vt:lpstr>
      <vt:lpstr>Siart 1.08</vt:lpstr>
      <vt:lpstr>Siart 1.09</vt:lpstr>
      <vt:lpstr>Siart 1.10</vt:lpstr>
      <vt:lpstr>Siart 1.11</vt:lpstr>
      <vt:lpstr>Siart 1.12</vt:lpstr>
      <vt:lpstr>Cymru Gydnerth</vt:lpstr>
      <vt:lpstr>Siart 2.01</vt:lpstr>
      <vt:lpstr>Siart 2.02</vt:lpstr>
      <vt:lpstr>Siart 2.03</vt:lpstr>
      <vt:lpstr>Siart 2.04</vt:lpstr>
      <vt:lpstr>Siart 2.05</vt:lpstr>
      <vt:lpstr>Siart 2.06</vt:lpstr>
      <vt:lpstr>Siart 2.07</vt:lpstr>
      <vt:lpstr>Cymru Iachach</vt:lpstr>
      <vt:lpstr>Siart 3.01</vt:lpstr>
      <vt:lpstr>Siart 3.02</vt:lpstr>
      <vt:lpstr>Siart 3.03</vt:lpstr>
      <vt:lpstr>Siart 3.04</vt:lpstr>
      <vt:lpstr>Siart 3.05</vt:lpstr>
      <vt:lpstr>Siart 3.06</vt:lpstr>
      <vt:lpstr>Siart 3.07</vt:lpstr>
      <vt:lpstr>Siart 3.08</vt:lpstr>
      <vt:lpstr>Siart 3.09</vt:lpstr>
      <vt:lpstr>Siart 3.10</vt:lpstr>
      <vt:lpstr>Siart 3.11</vt:lpstr>
      <vt:lpstr>Cymru sy'n Fwy Cyfartal</vt:lpstr>
      <vt:lpstr>Siart 4.01</vt:lpstr>
      <vt:lpstr>Siart 4.02</vt:lpstr>
      <vt:lpstr>Siart 4.03</vt:lpstr>
      <vt:lpstr>Siart 4.04</vt:lpstr>
      <vt:lpstr>Siart 4.05</vt:lpstr>
      <vt:lpstr>Siart 4.06</vt:lpstr>
      <vt:lpstr>Siart 4.07</vt:lpstr>
      <vt:lpstr>Siart 4.08</vt:lpstr>
      <vt:lpstr>Siart 4.09</vt:lpstr>
      <vt:lpstr>Siart 4.10</vt:lpstr>
      <vt:lpstr>Cymru o Gymunedau Cydlynus</vt:lpstr>
      <vt:lpstr>Siart 5.01</vt:lpstr>
      <vt:lpstr>Siart 5.02</vt:lpstr>
      <vt:lpstr>Siart 5.03</vt:lpstr>
      <vt:lpstr>Siart 5.04</vt:lpstr>
      <vt:lpstr>Siart 5.05</vt:lpstr>
      <vt:lpstr>Siart 5.06</vt:lpstr>
      <vt:lpstr>Siart 5.07</vt:lpstr>
      <vt:lpstr>Siart 5.08</vt:lpstr>
      <vt:lpstr>Cymru â Diwylliant Bywiog</vt:lpstr>
      <vt:lpstr>Siart 6.01</vt:lpstr>
      <vt:lpstr>Siart 6.02</vt:lpstr>
      <vt:lpstr>Siart 6.03</vt:lpstr>
      <vt:lpstr>Siart 6.04</vt:lpstr>
      <vt:lpstr>Siart 6.05</vt:lpstr>
      <vt:lpstr>Cymru sy'n Gyfrifol</vt:lpstr>
      <vt:lpstr>Siart 7.01</vt:lpstr>
      <vt:lpstr>Siart 7.02</vt:lpstr>
      <vt:lpstr>Siart 7.03</vt:lpstr>
      <vt:lpstr>Siart 7.04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Fuery, John (KAS)</dc:creator>
  <cp:lastModifiedBy>Cox, Jonathan (KAS)</cp:lastModifiedBy>
  <dcterms:created xsi:type="dcterms:W3CDTF">2017-08-18T10:50:51Z</dcterms:created>
  <dcterms:modified xsi:type="dcterms:W3CDTF">2019-09-26T06:53:27Z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A27472947</vt:lpwstr>
  </property>
  <property fmtid="{D5CDD505-2E9C-101B-9397-08002B2CF9AE}" pid="4" name="Objective-Title">
    <vt:lpwstr>2019 AWR - Charts for goal narratives - Cymraeg</vt:lpwstr>
  </property>
  <property fmtid="{D5CDD505-2E9C-101B-9397-08002B2CF9AE}" pid="5" name="Objective-Comment">
    <vt:lpwstr/>
  </property>
  <property fmtid="{D5CDD505-2E9C-101B-9397-08002B2CF9AE}" pid="6" name="Objective-CreationStamp">
    <vt:filetime>2019-09-16T12:37:08Z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2019-09-25T18:02:25Z</vt:filetime>
  </property>
  <property fmtid="{D5CDD505-2E9C-101B-9397-08002B2CF9AE}" pid="10" name="Objective-ModificationStamp">
    <vt:filetime>2019-09-25T18:02:25Z</vt:filetime>
  </property>
  <property fmtid="{D5CDD505-2E9C-101B-9397-08002B2CF9AE}" pid="11" name="Objective-Owner">
    <vt:lpwstr>Large, Rebecca (KAS)</vt:lpwstr>
  </property>
  <property fmtid="{D5CDD505-2E9C-101B-9397-08002B2CF9AE}" pid="12" name="Objective-Path">
    <vt:lpwstr>Objective Global Folder:Business File Plan:Health &amp; Social Services (HSS):Health &amp; Social Services (HSS) - KAS - Chief Statistician:1 - Save:High Priority Statistical Projects:High Priority Statistical Projects - Annual Wellbeing Report:2019:High Priority</vt:lpwstr>
  </property>
  <property fmtid="{D5CDD505-2E9C-101B-9397-08002B2CF9AE}" pid="13" name="Objective-Parent">
    <vt:lpwstr>High Priority Statistical Projects - Annual Wellbeing Report - Published Outputs - 2019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10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2017-08-30T23:00:00Z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vA54891936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lpwstr/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  <property fmtid="{D5CDD505-2E9C-101B-9397-08002B2CF9AE}" pid="33" name="ContentTypeId">
    <vt:lpwstr>0x010100739205D88DC4F44CB1CA8437F92B0221</vt:lpwstr>
  </property>
</Properties>
</file>