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ales365uk-my.sharepoint.com/personal/louise_fulker_gov_wales/Documents/"/>
    </mc:Choice>
  </mc:AlternateContent>
  <xr:revisionPtr revIDLastSave="0" documentId="8_{D1DD9ADB-9D80-428E-A797-7579ED8516A9}" xr6:coauthVersionLast="47" xr6:coauthVersionMax="47" xr10:uidLastSave="{00000000-0000-0000-0000-000000000000}"/>
  <bookViews>
    <workbookView xWindow="-110" yWindow="-110" windowWidth="19420" windowHeight="10420" tabRatio="777" firstSheet="2" activeTab="14" xr2:uid="{00000000-000D-0000-FFFF-FFFF00000000}"/>
  </bookViews>
  <sheets>
    <sheet name="Cynnwys" sheetId="32" r:id="rId1"/>
    <sheet name="Tabl_1a" sheetId="18" r:id="rId2"/>
    <sheet name="Tabl_1b" sheetId="2" r:id="rId3"/>
    <sheet name="Tabl_1c" sheetId="3" r:id="rId4"/>
    <sheet name="Tabl_2a" sheetId="5" r:id="rId5"/>
    <sheet name="Tabl_2b " sheetId="47" r:id="rId6"/>
    <sheet name="Tabl_2c" sheetId="7" r:id="rId7"/>
    <sheet name="Tabl_3" sheetId="27" r:id="rId8"/>
    <sheet name="Tabl_4a" sheetId="9" r:id="rId9"/>
    <sheet name="Tabl_4b" sheetId="10" r:id="rId10"/>
    <sheet name="Tabl_4c" sheetId="11" r:id="rId11"/>
    <sheet name="Tabl_4d" sheetId="12" r:id="rId12"/>
    <sheet name="Tabl_5" sheetId="14" r:id="rId13"/>
    <sheet name="Tabl_6" sheetId="16" r:id="rId14"/>
    <sheet name="Tabl_7" sheetId="48" r:id="rId15"/>
    <sheet name="Tabl_8" sheetId="34" r:id="rId16"/>
    <sheet name="Nodiadau" sheetId="43" r:id="rId17"/>
  </sheets>
  <definedNames>
    <definedName name="__UA2">#REF!</definedName>
    <definedName name="_xlnm._FilterDatabase" localSheetId="16" hidden="1">Nodiadau!$A$2:$B$65</definedName>
    <definedName name="_xlnm._FilterDatabase" localSheetId="5" hidden="1">'Tabl_2b '!$A$3:$C$61</definedName>
    <definedName name="_xlnm._FilterDatabase" localSheetId="14" hidden="1">Tabl_7!$A$3:$C$117</definedName>
    <definedName name="_Order1" hidden="1">255</definedName>
    <definedName name="_Order2" hidden="1">255</definedName>
    <definedName name="_UA2">#REF!</definedName>
    <definedName name="ALLIS">#REF!</definedName>
    <definedName name="ALLJSA">#REF!</definedName>
    <definedName name="AllUA_Val2">#REF!</definedName>
    <definedName name="baseyear">#REF!</definedName>
    <definedName name="Can">#N/A</definedName>
    <definedName name="CCs">#REF!</definedName>
    <definedName name="CENSUS_CALC">#REF!</definedName>
    <definedName name="CENSUS_PRCNT">#REF!</definedName>
    <definedName name="Chwiliwch_a_yw’r_grant_ar_gael_yn_ardal_" localSheetId="5">'Tabl_2b '!$A$20</definedName>
    <definedName name="component">#REF!</definedName>
    <definedName name="COUNTER_UA2">#REF!</definedName>
    <definedName name="CRIT_CENSUS">#REF!</definedName>
    <definedName name="CRIT_DFGMAND">#REF!</definedName>
    <definedName name="CRIT_ELIGIBLE">#REF!</definedName>
    <definedName name="CRIT_ELIGIBLE_NOT">#REF!</definedName>
    <definedName name="CRIT_HMO">#REF!</definedName>
    <definedName name="CRIT_HOCASH">#REF!</definedName>
    <definedName name="CRIT_HOMEREP">#REF!</definedName>
    <definedName name="CRIT_INELIGIBLE">#REF!</definedName>
    <definedName name="CRIT_INTENT">#REF!</definedName>
    <definedName name="CRIT_LOCALTAX">#REF!</definedName>
    <definedName name="CRIT_PRECFISH">#REF!</definedName>
    <definedName name="CRIT_RENGRANT">#REF!</definedName>
    <definedName name="CRIT_RENTALL_HA">#REF!</definedName>
    <definedName name="CRIT_RENTALL_PR">#REF!</definedName>
    <definedName name="CRIT_RENTEXP">#REF!</definedName>
    <definedName name="CRIT_RENTREBATE">#REF!</definedName>
    <definedName name="CRIT_SCHOOL">#REF!</definedName>
    <definedName name="CRIT_UNEMP">#REF!</definedName>
    <definedName name="CRIT_UNINTENT">#REF!</definedName>
    <definedName name="Criteria_1">#REF!</definedName>
    <definedName name="data">#REF!</definedName>
    <definedName name="DEPCHILDIS">#REF!</definedName>
    <definedName name="DEPCHILDJSA">#REF!</definedName>
    <definedName name="DETRUNK">#REF!</definedName>
    <definedName name="DETRUNK_EXPBLK">#REF!</definedName>
    <definedName name="EDUCATION">#REF!</definedName>
    <definedName name="EDUCATION_EXPBLK">#REF!</definedName>
    <definedName name="ELIGIBLE">#REF!</definedName>
    <definedName name="ELIGIBLE_CALC">#REF!</definedName>
    <definedName name="ELIGIBLE_NOT">#REF!</definedName>
    <definedName name="ELIGIBLE_NOT_CALC">#REF!</definedName>
    <definedName name="HEADS">#REF!</definedName>
    <definedName name="HEADS_EXPBLK">#REF!</definedName>
    <definedName name="HOCASH">#REF!</definedName>
    <definedName name="HOCASH_CALC">#REF!</definedName>
    <definedName name="HOCASH_EXPBLK">#REF!</definedName>
    <definedName name="HOCASH_PRCNT">#REF!</definedName>
    <definedName name="HOCASH_PROBMAG">#REF!</definedName>
    <definedName name="HOMELESS_CALC">#REF!</definedName>
    <definedName name="HOMELESS_SUMM">#REF!</definedName>
    <definedName name="HOUSBEN_CALC">#REF!</definedName>
    <definedName name="HOUSBEN_EXPBLK">#REF!</definedName>
    <definedName name="HOUSEREN_EXPBLK">#REF!</definedName>
    <definedName name="IBA">#REF!</definedName>
    <definedName name="IndUA_Val2">#REF!</definedName>
    <definedName name="INELIGIBLE">#REF!</definedName>
    <definedName name="INELIGIBLE_CALC">#REF!</definedName>
    <definedName name="INTENT">#REF!</definedName>
    <definedName name="INTENT_CALC">#REF!</definedName>
    <definedName name="LDRG_EXPBLK">#REF!</definedName>
    <definedName name="Limit_Selection1">#REF!</definedName>
    <definedName name="LOCALTAX">#REF!</definedName>
    <definedName name="LOCALTAX_PRCNT">#REF!</definedName>
    <definedName name="NF1data">#REF!</definedName>
    <definedName name="NFDATA3">#REF!</definedName>
    <definedName name="NURS_EXPBLK">#REF!</definedName>
    <definedName name="NURSING">#REF!</definedName>
    <definedName name="output">#REF!</definedName>
    <definedName name="PandPUplift">#REF!</definedName>
    <definedName name="PandPUpliftd">#REF!</definedName>
    <definedName name="Prcnt_Change_1">#REF!</definedName>
    <definedName name="Prcnt_Limit_1">#REF!</definedName>
    <definedName name="PRECFISH">#REF!</definedName>
    <definedName name="PRECFISH_EXPBLK">#REF!</definedName>
    <definedName name="PRECFISH_PRCNT">#REF!</definedName>
    <definedName name="PRESERVED">#REF!</definedName>
    <definedName name="PRESERVED_CALC">#REF!</definedName>
    <definedName name="PRESERVED_EXPBLK">#REF!</definedName>
    <definedName name="Provorfin">#REF!</definedName>
    <definedName name="RENGRANT">#REF!</definedName>
    <definedName name="RENGRANT_EXPBLK">#REF!</definedName>
    <definedName name="RENGRANT_PRCNT">#REF!</definedName>
    <definedName name="RENTALL_HA">#REF!</definedName>
    <definedName name="RENTALL_HA_PRCNT">#REF!</definedName>
    <definedName name="RENTALL_PR">#REF!</definedName>
    <definedName name="RENTALL_PR_PRCNT">#REF!</definedName>
    <definedName name="RENTEXP">#REF!</definedName>
    <definedName name="RENTEXP_EXPBLK">#REF!</definedName>
    <definedName name="RENTEXP_PRCNT">#REF!</definedName>
    <definedName name="RENTREBATE">#REF!</definedName>
    <definedName name="RENTREBATE_PRCNT">#REF!</definedName>
    <definedName name="SCHOOL_PRCNT">#REF!</definedName>
    <definedName name="SENMAIN_EXPBLK">#REF!</definedName>
    <definedName name="SENSPEC_EXPBLK">#REF!</definedName>
    <definedName name="Services">#REF!</definedName>
    <definedName name="settyear2">#REF!</definedName>
    <definedName name="settyear3">#REF!</definedName>
    <definedName name="Transfers">#REF!</definedName>
    <definedName name="TRAVEL">#REF!</definedName>
    <definedName name="TRAVEL_EXPBLK">#REF!</definedName>
    <definedName name="UA">#REF!</definedName>
    <definedName name="UA_Selection2">#REF!</definedName>
    <definedName name="UNDER60IS">#REF!</definedName>
    <definedName name="UNDER60JSA">#REF!</definedName>
    <definedName name="UNINTENT_CALC">#REF!</definedName>
    <definedName name="UNINTENT1">#REF!</definedName>
    <definedName name="UNINTENT2">#REF!</definedName>
    <definedName name="UTTING">#REF!</definedName>
    <definedName name="UTTING_EXPBLK">#REF!</definedName>
    <definedName name="Worksheet_1">#REF!</definedName>
    <definedName name="Worksheet_Selection1">#REF!</definedName>
    <definedName name="Year">#REF!</definedName>
    <definedName name="YearLess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48" l="1"/>
  <c r="C71" i="48" s="1"/>
  <c r="B61" i="47"/>
  <c r="B62" i="47" s="1"/>
  <c r="C57" i="47"/>
  <c r="B57" i="47"/>
  <c r="C54" i="47"/>
  <c r="B54" i="47"/>
  <c r="C52" i="47"/>
  <c r="B52" i="47"/>
  <c r="C49" i="47"/>
  <c r="B49" i="47"/>
  <c r="C39" i="47"/>
  <c r="B39" i="47"/>
  <c r="C34" i="47"/>
  <c r="B34" i="47"/>
  <c r="C4" i="47"/>
  <c r="C61" i="47" s="1"/>
  <c r="B4" i="47"/>
  <c r="C115" i="48"/>
  <c r="B115" i="48"/>
  <c r="C112" i="48"/>
  <c r="B112" i="48"/>
  <c r="C106" i="48"/>
  <c r="B106" i="48"/>
  <c r="C100" i="48"/>
  <c r="B100" i="48"/>
  <c r="C97" i="48"/>
  <c r="B97" i="48"/>
  <c r="C93" i="48"/>
  <c r="B93" i="48"/>
  <c r="B71" i="48"/>
  <c r="C41" i="48"/>
  <c r="B41" i="48"/>
  <c r="C4" i="48"/>
  <c r="B4" i="48"/>
  <c r="B118" i="48" s="1"/>
  <c r="B119" i="48" s="1"/>
  <c r="C118" i="48" l="1"/>
</calcChain>
</file>

<file path=xl/sharedStrings.xml><?xml version="1.0" encoding="utf-8"?>
<sst xmlns="http://schemas.openxmlformats.org/spreadsheetml/2006/main" count="738" uniqueCount="396">
  <si>
    <t>Gwynedd</t>
  </si>
  <si>
    <t>Conwy</t>
  </si>
  <si>
    <t>Powys</t>
  </si>
  <si>
    <t>Ceredigion</t>
  </si>
  <si>
    <t>Rhondda Cynon Taf</t>
  </si>
  <si>
    <t>Blaenau Gwent</t>
  </si>
  <si>
    <t>Torfaen</t>
  </si>
  <si>
    <t>Ynys Môn</t>
  </si>
  <si>
    <t>Sir Ddinbych</t>
  </si>
  <si>
    <t>Sir y Fflint</t>
  </si>
  <si>
    <t>Wrecsam</t>
  </si>
  <si>
    <t>Sir Benfro</t>
  </si>
  <si>
    <t>Sir Gaerfyrddin</t>
  </si>
  <si>
    <t>Abertawe</t>
  </si>
  <si>
    <t>Castell-nedd Port Talbot</t>
  </si>
  <si>
    <t>Pen-y-bont ar Ogwr</t>
  </si>
  <si>
    <t>Bro Morgannwg</t>
  </si>
  <si>
    <t>Merthyr Tudful</t>
  </si>
  <si>
    <t>Caerffili</t>
  </si>
  <si>
    <t>Sir Fynwy</t>
  </si>
  <si>
    <t>Casnewydd</t>
  </si>
  <si>
    <t>Caerdydd</t>
  </si>
  <si>
    <t>Cyfanswm Awdurdodau Unedol</t>
  </si>
  <si>
    <t>Awdurdod Unedol</t>
  </si>
  <si>
    <t>Newid fel canran</t>
  </si>
  <si>
    <t>Rheng</t>
  </si>
  <si>
    <t>Lwfans Atgyweiriadau Mawr</t>
  </si>
  <si>
    <t>Llwybrau Diogel Mewn Cymunedau</t>
  </si>
  <si>
    <t>Newid</t>
  </si>
  <si>
    <t>Cyfanswm</t>
  </si>
  <si>
    <t>Tabl 2c: Cydrannau Cyllid Cyfalaf Asesiad o Wariant Safonol (SSA), yn ôl Awdurdod Unedol</t>
  </si>
  <si>
    <t xml:space="preserve">Cyfanswm Cyllid Cyfalaf Asesiad of Wariant Safonol </t>
  </si>
  <si>
    <t>Gwasanaethau Ysgolion</t>
  </si>
  <si>
    <t>Addysg - Arall</t>
  </si>
  <si>
    <t>Gwasanaethau Cymdeithasol Personol</t>
  </si>
  <si>
    <t>Ffyrdd a thrafnidiaeth</t>
  </si>
  <si>
    <t>Tân</t>
  </si>
  <si>
    <t>Grant Amddifadedd</t>
  </si>
  <si>
    <t>Cynlluniau Gostyngiadau'r Dreth Gyngor</t>
  </si>
  <si>
    <t>Cyllid Dyledion</t>
  </si>
  <si>
    <t>Grant Cynnal Refeniw</t>
  </si>
  <si>
    <t>Cyfraddau annomestig wedi eu hailddosbarthu</t>
  </si>
  <si>
    <t>Gwasanaeth</t>
  </si>
  <si>
    <t>Addysgu meithrin ac mewn ysgolion cynradd, a gwasanaethau eraill</t>
  </si>
  <si>
    <t>Addysgu mewn ysgolion uwchradd, a gwasanaethau eraill</t>
  </si>
  <si>
    <t>Addysg arbennig</t>
  </si>
  <si>
    <t>Gwasanaethau cludiant ysgolion uwchradd</t>
  </si>
  <si>
    <t>Prydau ysgol</t>
  </si>
  <si>
    <t>Gwasanaethau cludiant meithrin ac ysgolion cynradd</t>
  </si>
  <si>
    <t>Addysg oedolion ac addysg barhaus - trafnidiaeth</t>
  </si>
  <si>
    <t>Addysg oedolion ac addysg barhaus</t>
  </si>
  <si>
    <t>Gwasanaethau ieuenctid</t>
  </si>
  <si>
    <t>Gweinyddu addysg</t>
  </si>
  <si>
    <t>Gofal preswyl a gofal cartref i oedolion hŷn</t>
  </si>
  <si>
    <t>Gwasanaethau cymdeithasol personol i oedolion iau</t>
  </si>
  <si>
    <t>Plant a phobl ifanc</t>
  </si>
  <si>
    <t>Gweinyddu Gwasanaethau Cymdeithasol Personol</t>
  </si>
  <si>
    <t>Cynnal a chadw ffyrdd</t>
  </si>
  <si>
    <t>Goleuadau stryd</t>
  </si>
  <si>
    <t>Cymorth refeniw trafnidiaeth gyhoeddus</t>
  </si>
  <si>
    <t>Tocynnau Teithio Rhatach</t>
  </si>
  <si>
    <t>Addysg diogelwch ar y ffyrdd a llwybrau diogel</t>
  </si>
  <si>
    <t>Gwasnaethau Eraill</t>
  </si>
  <si>
    <t>Hamdden</t>
  </si>
  <si>
    <t>Gwaredu sbwriel</t>
  </si>
  <si>
    <t>Casglu sbwriel</t>
  </si>
  <si>
    <t>Gweinyddu cyffredinol</t>
  </si>
  <si>
    <t>Gwasanaethau eraill</t>
  </si>
  <si>
    <t>Glanhau Strydoedd</t>
  </si>
  <si>
    <t>Gwasanaethau Llyfrgell</t>
  </si>
  <si>
    <t>Iechyd yr amgylchedd arall ac iechyd porthladdoedd</t>
  </si>
  <si>
    <t>Gweinyddu’r dreth gyngor</t>
  </si>
  <si>
    <t>Tai nad ydynt yn rhai’r Cyfrif Refeniw Tai</t>
  </si>
  <si>
    <t>Gwasanaethau Diwylliannol</t>
  </si>
  <si>
    <t>Datblygu Economaidd</t>
  </si>
  <si>
    <t>Cynllunio</t>
  </si>
  <si>
    <t>Diogelu defnyddwyr</t>
  </si>
  <si>
    <t>Diogelwch bwyd</t>
  </si>
  <si>
    <t>Cofrestru Etholiadol</t>
  </si>
  <si>
    <t>Cynllun Gostyngiadau’r  Dreth Gyngor – Cymhorthdal  Gweinyddu</t>
  </si>
  <si>
    <t>Parciau Cenedlaethol</t>
  </si>
  <si>
    <t>Diogelu'r arfordir</t>
  </si>
  <si>
    <t>Draenio</t>
  </si>
  <si>
    <t>Mynwentydd ac amlosgfeydd</t>
  </si>
  <si>
    <t>Y Grant Amddifadedd</t>
  </si>
  <si>
    <t>Cynllun Gostyngiadau’r Dreth Gyngor</t>
  </si>
  <si>
    <t>Ariannu Dyledion</t>
  </si>
  <si>
    <t>Ariannu Asedau</t>
  </si>
  <si>
    <t>Menter Fenthyca Llywodraeth Leol - Gwella Priffyrdd</t>
  </si>
  <si>
    <t>Menter Fenthyca Llywodraeth Leol - Ysgolion yr 21ain ganrif</t>
  </si>
  <si>
    <t>Cyfanswm Asesiad o Wariant Safonol (SSA)</t>
  </si>
  <si>
    <t>Y Rhaglen Rheoli Risgiau Arfordirol</t>
  </si>
  <si>
    <t>Dim cyfrifoldebau newydd</t>
  </si>
  <si>
    <t>100% sylfaen drethu wedi'i addasu</t>
  </si>
  <si>
    <t>Newid Setliad Refeniw Llywodraeth gwirioneddol fel canran</t>
  </si>
  <si>
    <t>Budd-daliadau &amp; CTRS</t>
  </si>
  <si>
    <t>TBC</t>
  </si>
  <si>
    <t>Ffi glwyd</t>
  </si>
  <si>
    <t>Mae'r daflen waith hon yn cynnwys un tabl. Mae rhai celloedd yn cyfeirio at nodiadau sydd ar gael ar y daflen waith nodiadau.</t>
  </si>
  <si>
    <t>Cynllun Allanol Cyfun Terfynol y pen (£) [Nodyn 2]</t>
  </si>
  <si>
    <t>Cyllid cyfalaf ar gyfer y ddyled dybiannol: Ad-dalu</t>
  </si>
  <si>
    <t>Cyllid cyfalaf ar gyfer y ddyled dybiannol: Llog</t>
  </si>
  <si>
    <t xml:space="preserve">Mae rhewi'r cwareli wedi'u troi ymlaen. I ddiffodd rhewi'r cwareli dewiswch y rhuban ‘Gweld’ yna ‘Rhwi'r Cwareli’ yna ‘Dadrewi Cwareli’ neu defnyddiwch [Alt W, F]. </t>
  </si>
  <si>
    <t>2023-24</t>
  </si>
  <si>
    <t>2024-25</t>
  </si>
  <si>
    <t>Addysg - Arall (o rain isod)</t>
  </si>
  <si>
    <t>Gwasanaethau Ysgolion (o rain isod)</t>
  </si>
  <si>
    <t>Gwasanaethau cymdeithasol personol (o rain isod)</t>
  </si>
  <si>
    <t>Ffyrdd a Thrafnidiaeth (o rain isod)</t>
  </si>
  <si>
    <t>Y Gwasanaeth Tân (o rain isod)</t>
  </si>
  <si>
    <t>Asesiad o Wariant Safonol (SSA) ddim yn gyfredol (o rain isod)</t>
  </si>
  <si>
    <t>Cyfanswm Newid Hinsawdd (o'r rhain isod)</t>
  </si>
  <si>
    <t>Y Gronfa Trafnidaeth Leol</t>
  </si>
  <si>
    <t>Y Gronfa Ffyrdd Cydnerth</t>
  </si>
  <si>
    <t>Cyllid Pontio at yr Economi Gylchol a Cherbydau Allyriadau Isel Iawn</t>
  </si>
  <si>
    <t>Trawsnewid Cerbydau Allyriadau Isel Iawn</t>
  </si>
  <si>
    <t>Y Grant Diogelwch ar y Ffyrdd</t>
  </si>
  <si>
    <t>Cyfanswm Cyllid a Llywodraeth Leol (o'r rhain isod)</t>
  </si>
  <si>
    <t>Cyfanswm Y Gymraeg ac Addysg (o'r rhain isod)</t>
  </si>
  <si>
    <t>Y Grant Cyfalaf Addysg Cyfrwng Cymraeg</t>
  </si>
  <si>
    <t>Cyfanswm Yr Economi (o'r rhain isod)</t>
  </si>
  <si>
    <t>Rhaglen y Cymoedd Technoleg</t>
  </si>
  <si>
    <t>Grant Llety Gwasgaru Trais yn erbyn Menywod, Cam-drin Domestig a Thrais Rhywiol</t>
  </si>
  <si>
    <t>Trais yn Erbyn Menywod, Cam-drin Domestig a Thrais Rhywiol</t>
  </si>
  <si>
    <t>Cyfanswm Iechyd Meddwl a Llesiant (o'r rhain isod)</t>
  </si>
  <si>
    <t>Cronfa Weithredu ar gyfer Camddefnyddio Sylweddau</t>
  </si>
  <si>
    <t>Tabl 1a: Newid mewn Cyllid Allanol Cyfun (AEF), wedi’i addasu ar gyfer trosglwyddiadau, yn ôl Awdurdod Unedol</t>
  </si>
  <si>
    <t>Tabl 1b: Newid mewn Cyllid Allanol Cyfun (AEF) ynghyd ag ychwanegiad cyllid, heb ei addasu ar gyfer trosglwyddiadau, yn ôl awdurdod unedol</t>
  </si>
  <si>
    <t>Tabl 3: Cyfrifoldebau Newydd, yn ôl Awdurdod Unedol</t>
  </si>
  <si>
    <t>Tabl 4a: Cymhariaeth o gyfanswm Asesiad o Wariant Safonol (SSA), yn ôl Awdurdod Unedol</t>
  </si>
  <si>
    <t>SEREN</t>
  </si>
  <si>
    <t>Y Grant Cynnal Gwasnaethau Bysiau</t>
  </si>
  <si>
    <t>Awdurdod Harbwr Caerdydd</t>
  </si>
  <si>
    <t>Y Grant Diogelwch Ffyrdd</t>
  </si>
  <si>
    <t>Y Grant Tai Fforddiadwy</t>
  </si>
  <si>
    <t>Gweithredu mesurau i fynd i'r afael ag allyriadau nitrogen deuocsid</t>
  </si>
  <si>
    <t>Cyfasnwm Iechyd a Gwasanaethau Cymdeithasol (o'r rhain isod)</t>
  </si>
  <si>
    <t>Gwasanaethau Mabwysiadu</t>
  </si>
  <si>
    <t>Y Dull Cenedlaethol ar gyfer Eiriolaeth Statudol i Blant a Phobl Ifanc</t>
  </si>
  <si>
    <t>Cronfa Unigrwydd ac Arwahanrwydd Cymdeithasol Cymunedau Cysylltiedig</t>
  </si>
  <si>
    <t>Gweithredu'r Fframwaith Perfformiad a Gwella</t>
  </si>
  <si>
    <t>Cynnal Gweithdrefnau Diogelu Cymru</t>
  </si>
  <si>
    <t>Cydlyniant Cymunedol</t>
  </si>
  <si>
    <t>Grant Diwrnod Lluoedd Arfog</t>
  </si>
  <si>
    <t>Cyfanswm Materion Gwledig a Gogledd Cymru, a'r Trefnydd (o'r rhian isod)</t>
  </si>
  <si>
    <t>Enw Portffolio a Grant</t>
  </si>
  <si>
    <t>Tabl 7: Rhestr a symiau amcangyfrifedig o Grantiau ar gyfer gyfan Cymru</t>
  </si>
  <si>
    <t>Tabl 2b: Setliad cyfalaf llywodraeth leol, yn ôl portffolio gweinidogol</t>
  </si>
  <si>
    <t>Metro</t>
  </si>
  <si>
    <t>Arfor 2</t>
  </si>
  <si>
    <t xml:space="preserve">Mae'r daflen waith hon yn cynnwys un tabl. Mae rhai celloedd yn cyfeirio at nodiadau sydd ar gael ar y daflen waith nodiadau.     </t>
  </si>
  <si>
    <t xml:space="preserve">Cyllid Cyfalaf Anghenion Dysgu Ychwanegol </t>
  </si>
  <si>
    <t>Model Buddsoddi Cydfuddiannol  - Cyfalaf</t>
  </si>
  <si>
    <t>Rhaglen Gyfalaf Trawsnewid Trefi</t>
  </si>
  <si>
    <t xml:space="preserve">Rheoli Perygl Llifogydd ac Erydu Arfordirol </t>
  </si>
  <si>
    <t>Y Rhaglen Ôl-osod er mwyn Optimeiddio</t>
  </si>
  <si>
    <t>Grant Diogelwch Ffyrdd 20mya</t>
  </si>
  <si>
    <t xml:space="preserve">HWYLUSO – Y Cynllun Addasiadau Gwell </t>
  </si>
  <si>
    <t xml:space="preserve">Y Rhaglen Rheoli Risgiau Arfordirol </t>
  </si>
  <si>
    <t>Cynllun Prydlesu Cymru (Cyfalaf)</t>
  </si>
  <si>
    <t xml:space="preserve">Cynllun Braenaru' Cynllun Prydlesu y Sector Rhentu Preifat (Cyfalaf) </t>
  </si>
  <si>
    <t>Cymorth Ansawdd Aer Lleol</t>
  </si>
  <si>
    <t xml:space="preserve">Y Gronfa Cyfalaf Cyffredinol </t>
  </si>
  <si>
    <t xml:space="preserve">Grant Cynnal Rhandiroedd </t>
  </si>
  <si>
    <t>Rhaglen Gyfalaf Diwylliant</t>
  </si>
  <si>
    <t xml:space="preserve">Cyfanswm portffolios </t>
  </si>
  <si>
    <t>Cyfanswm y portffolios, ac eithriad tbc (er mwyn cymhariaeth tebyg am debyg)</t>
  </si>
  <si>
    <t>Cymorth Ieuenctid</t>
  </si>
  <si>
    <t xml:space="preserve">Grant Rheoli Gwastraff Cynaliadwy </t>
  </si>
  <si>
    <t>Diddymu tollau'r Pont Cleddau (A477)</t>
  </si>
  <si>
    <t xml:space="preserve">Digartrefedd - Swyddi Strategol </t>
  </si>
  <si>
    <t>Cynllun Prydlesu Cymru (Refeniw)</t>
  </si>
  <si>
    <t>Cynllun Braenaru' Cynllun Prydlesu y Sector Rhentu Preifat (Refeniw)</t>
  </si>
  <si>
    <t>Gweithgor Agregau Rhanbarthol y De</t>
  </si>
  <si>
    <t>Adroddiad Monitro Cynllunio Gwastraff – y Gogledd a'r De-ddwyrain</t>
  </si>
  <si>
    <t>Ffioedd Claddu ac Amlosgi Plant a Chymorth Ariannol Ychwanegol</t>
  </si>
  <si>
    <t>Cynorthwyo cynigion sy’n ymwneud â diwygio radical ar blant sy’n derbyn gofal</t>
  </si>
  <si>
    <t>Grant Gweinyddu'r Cynnig Gofal Plant</t>
  </si>
  <si>
    <t>Grant Cymorth Ychwanegol – Cynnig Gofal Plant</t>
  </si>
  <si>
    <t>Cyllid i awdurdodau lleol gefnogi cymunedau sy'n ystyriol o oedran</t>
  </si>
  <si>
    <t>Maethu Cymru</t>
  </si>
  <si>
    <t>Cofrestr Fabwysiadu Cymru</t>
  </si>
  <si>
    <t>Byrddau Diogelu – hyfforddiant</t>
  </si>
  <si>
    <t>Swyddog Data i gynorthwyo'r PfG Dileu Elw</t>
  </si>
  <si>
    <t xml:space="preserve">Trefniadau Diogelu wrth Amddifadu o Ryddid </t>
  </si>
  <si>
    <t>Grant Urddas Mislif yn Ysgolion a Chymunedau</t>
  </si>
  <si>
    <t>Trais yn erbyn Menywod, Cam-drin Domestig a Thrais Rhywiol – Grant Refeniw</t>
  </si>
  <si>
    <t>Grantiau penodol [Nodyn 9]</t>
  </si>
  <si>
    <t>Tabl 1a: Newid mewn Cyllid Allanol Cyfun (AEF), wedi’i addasu ar gyfer trosglwyddiadau, yn ôl Awdurdod Unedol (£000)</t>
  </si>
  <si>
    <t>Tabl 1b: Newid mewn Cyllid Allanol Cyfun (AEF) ynghyd ag ychwanegiad cyllid, heb ei addasu ar gyfer trosglwyddiadau, yn ôl awdurdod unedol (£000)</t>
  </si>
  <si>
    <t>Tabl 2c: Cydrannau Cyllid Cyfalaf Asesiad o Wariant Safonol (SSA), yn ôl Awdurdod Unedol (£000)</t>
  </si>
  <si>
    <t>Tabl 3: Cyfrifoldebau Newydd, yn ôl Awdurdod Unedol (£000)</t>
  </si>
  <si>
    <t>Cyllid Allanol Cyfun Terfynol 2023-24 [Nodyn 1]</t>
  </si>
  <si>
    <t>Tabl 1c: Cyllid Allanol Cyfun (AEF), yn ôl Awdurdod Unedol, 2024-25</t>
  </si>
  <si>
    <t>Cynllun Allanol Cyfun cyllid terfynol 2024-25 (£000)</t>
  </si>
  <si>
    <t>Tabl 2a: Dadansoddiad o'r Cyllid Cyfalaf Cyffredinol (GCF), yn ôl Awdurdod Unedol, 2024-25 (£000)</t>
  </si>
  <si>
    <t>Tabl 4c: Cyfansymiau sector yr Asesiadau Gwariant Safonol (SSA), yn ôl Awdurdod Unedol, 2024-25 (£000)</t>
  </si>
  <si>
    <t>Tabl 4d: Asesiadau ar sail Dangosyddion Gwasanaethau (IBAs), yn ôl Awdurdod Unedol, 2024-25 (£000)</t>
  </si>
  <si>
    <t>Tabl 5: Manylion Prif Gyllid Cynghorau, yn ôl Awdurdod Unedol, 2024-25 (£000)</t>
  </si>
  <si>
    <t>Cyllid Allanol Cyfun 2023-24 wedi'i gyhoeddi</t>
  </si>
  <si>
    <t>Cyllid Allanol Cyfun 2023-24 wedi'i addasu gyda'r sylfaen drethu</t>
  </si>
  <si>
    <t>Cyllid Allanol Cyfun 2023-24 wedi'i addasu</t>
  </si>
  <si>
    <t>Tabl 8: Mae'r tabl yn ynysu effaith unigol diweddaru rhai elfennau o fformiwla 2023-24 drwy defnyddio y 2024-25 data.</t>
  </si>
  <si>
    <t>Tabl 2a: Dadansoddiad o'r Cyllid Cyfalaf Cyffredinol (GCF), yn ôl Awdurdod Unedol, 2024-25</t>
  </si>
  <si>
    <t>Tabl 4b: Cyfansymiau sector yr Asesiadau Gwariant Safonol (SSA), wedi’i addasu ar gyfer trosglwyddiadau, yn ôl Awdurdod Unedol, 2023-24</t>
  </si>
  <si>
    <t>Tabl 4c: Cyfansymiau sector yr Asesiadau Gwariant Safonol (SSA), yn ôl Awdurdod Unedol, 2024-25</t>
  </si>
  <si>
    <t>Tabl 4d: Asesiadau ar sail Dangosyddion Gwasanaethau (IBAs), yn ôl Awdurdod Unedol, 2024-25</t>
  </si>
  <si>
    <t>Tabl 5: Manylion Prif Gyllid Cynghorau, yn ôl Awdurdod Unedol, 2024-25</t>
  </si>
  <si>
    <t>Tabl 6: Newidiadau i sylfaen Cyllid Allanol Cyfun (AEF) 2024-25, yn ôl Awdurdod Unedol</t>
  </si>
  <si>
    <t>Tabl 8: Mae'r tabl yn ynysu effaith unigol diweddaru rhai elfennau o fformiwla 2023-24 drwy defnyddio data 2024-25</t>
  </si>
  <si>
    <t>Cyllid Cyfalaf Cyffredinol 2024-25 [Nodyn 1]</t>
  </si>
  <si>
    <t>o hwnnw: Grant  Cyfalaf Cyffredinol [Nodyn 2]</t>
  </si>
  <si>
    <t>o hwnnw: Benthyca â chymorth heb ei neilltuo [Nodyn 3]</t>
  </si>
  <si>
    <t>Asesiad o Wariant Safonol Terfynol 2023-24 [Nodyn 1]</t>
  </si>
  <si>
    <t>Tabl 4a: Cymhariaeth o gyfanswm Asesiad o Wariant Safonol (SSA), yn ôl Awdurdod Unedol (£000) [Nodyn 2]</t>
  </si>
  <si>
    <t>Tabl 4b: Cyfansymiau sector yr Asesiadau Gwariant Safonol (SSA), wedi’i addasu ar gyfer trosglwyddiadau, yn ôl Awdurdod Unedol, 2023-24 (£000) [Nodyn 2]</t>
  </si>
  <si>
    <t>Pensiynau Tân</t>
  </si>
  <si>
    <t>100% o sail dreth [Nodyn 1]</t>
  </si>
  <si>
    <t>Tabl 6: Newidiadau i sylfaen Cyllid Allanol Cyfun (AEF) 2024-25, yn ôl Awdurdod Unedol (£000) [Nodyn 1 &amp; 2]</t>
  </si>
  <si>
    <t>Trosglwyddiadau ar werthoedd 2023-24 [Nodyn 1]</t>
  </si>
  <si>
    <t>Newid Mewn Cyllid (2023-24) [Nodyn 2]</t>
  </si>
  <si>
    <t>Cydraddoli ar gyfer adnodd [Nodyn 3]</t>
  </si>
  <si>
    <t>Disgyblion [Nodyn 4]</t>
  </si>
  <si>
    <t>Data prydau ysgol am ddim [Nodyn 5]</t>
  </si>
  <si>
    <t>Poblogaeth [Nodyn 6]</t>
  </si>
  <si>
    <t>Data Eraill [Nodyn 7]</t>
  </si>
  <si>
    <t>Data cyfrif refeniw / alldro [Nodyn 8]</t>
  </si>
  <si>
    <t>Cyllido Asedau a Dyled ac cyfradd cronfa [Nodyn 9]</t>
  </si>
  <si>
    <t>Cyfanswm gwahaniaeth unigol [Nodyn 10]</t>
  </si>
  <si>
    <t>Newid fel canran [Nodyn 11]</t>
  </si>
  <si>
    <t xml:space="preserve"> Gwahaniaeth rhwng canran unigol [Nodyn 12]</t>
  </si>
  <si>
    <t>Mae'r AEF a gyhoeddwyd ar gyfer Cyllid Allanol Agregau terfynol 2023-24 yn ddarostyngedig i nifer o addasiadau a nodir yn Nhabl 6.</t>
  </si>
  <si>
    <t xml:space="preserve">Yn seiliedig ar amcangyfrifon poblogaeth canol blwyddyn 2022. </t>
  </si>
  <si>
    <t>Mae Cyllid Cyfalaf Cyffredinol wedi'i rannu'n Fenthyciad â Chymorth (USB) a Grant Cyfalaf Cyffredinol (GCG).</t>
  </si>
  <si>
    <t>Nodiadau</t>
  </si>
  <si>
    <t>Rhif nodyn</t>
  </si>
  <si>
    <t>Nodyn testun</t>
  </si>
  <si>
    <t>Tabl 2a i Tabl 2c</t>
  </si>
  <si>
    <t>Tabl 4a i Tabl 4d</t>
  </si>
  <si>
    <t>Tabl 5</t>
  </si>
  <si>
    <t>Tabl 6</t>
  </si>
  <si>
    <t>Tabl 7</t>
  </si>
  <si>
    <t>Tabl 8</t>
  </si>
  <si>
    <t>Dosberthir Grant Cyfalaf Cyffredinol yn gymesur â chyfanswm y Cyllid Cyfalaf Cyffredinol.</t>
  </si>
  <si>
    <t>Mae'r USB yn deillio trwy dynnu'r dyraniadau Grant Cyfalaf Cyffredinol o'r Cyllid Cyfalaf Cyffredinol.</t>
  </si>
  <si>
    <t>Mae'r wybodaeth a ddangosir uchod yn manylu ar gyfanswm pob grant.  Rhai grantiau 2023-24 asesiad gwariant safonol fel yn Adroddiad Cyllid LG heb ei addasu ar gyfer newidiadau sylfaenol</t>
  </si>
  <si>
    <t>Defnyddio cyfwerth Band D 2024-25 o ffurflenni CT1 a hysbyswyd gan 14/11/2023</t>
  </si>
  <si>
    <t>Swm y grant cynnal refeniw, Cyfraddau Annomestig wedi'u hailddosbarthu ac arian llawr.</t>
  </si>
  <si>
    <t>Addasiadau i'r sylfaen ar gyfer cymariaethau tebyg i debyg</t>
  </si>
  <si>
    <t>Mae hyn yn cynnwys cyllid ar gyfer trosglwyddiadau ar werthoedd 2023-24</t>
  </si>
  <si>
    <t>Mae hyn yn cynnwys diweddaru'r lefelau treth gyngor, sylfaen dreth gosod trethi, rhyddhad NNDR dewisol a'r ganran codi treth cyngor tybiannol. Bydd y rhai sydd â seiliau treth cymharol uwch yn gweld gostyngiad canran mwy o'r golofn hon, dim ond oherwydd bod y model yn tybio y gallant godi mwy o incwm trwy'r dreth gyngor o'i gymharu ag ardaloedd eraill.</t>
  </si>
  <si>
    <t>Diweddaru data cyfrifiad blynyddol ysgolion lefel disgyblion hyd at 2023, ac eithrio prydau ysgol am ddim.</t>
  </si>
  <si>
    <t>Defnyddio cyfartaledd o 3 blynedd o ddata eFSM neu'r disgyblion a ddiogelir dros dro.</t>
  </si>
  <si>
    <t xml:space="preserve">Defnyddio amcangyfrifon poblogaeth canol blwyddyn 2022 diweddaraf. </t>
  </si>
  <si>
    <t>Mae hyn yn cynnwys diweddaru'r dangosyddion data sy'n weddill nad ydynt wedi'u cynnwys yn unrhyw un o'r colofnau eraill megis: data goleuadau stryd, ardal tir, llongau a llawer o rai eraill.</t>
  </si>
  <si>
    <t>Mae'r data alldro refeniw yn defnyddio data diweddaraf 2022-23.</t>
  </si>
  <si>
    <t>Hon yw'r drydedd flwyddyn o gael ei halltudio. Mae'r dull hwn i'w weld yn adroddiad Is-grŵp Dosbarthu 2019:: https://gov.wales/sites/default/files/publications/2020-02/paper-24-september-2019.pdf.</t>
  </si>
  <si>
    <t>Mae hyn yn adlewyrchu newid i'r fethodoleg cyfradd pwll a fydd yn cael ei gyflwyno'n raddol dros 4 blynedd.  Gellir dod o hyd i fanylion y newid hwn yn adroddiad is-grŵp dosbarthu 2021.</t>
  </si>
  <si>
    <t>Mae hyn yn dangos effaith ariannol gronnol y newidiadau ynysig a ddangosir yng ngholofnau E i O.</t>
  </si>
  <si>
    <t>Mae hyn yn cymharu'r gwahaniaeth o'r newidiadau ynysig yng ngholofn P, i'r cyllid allanol cyfanredol wedi'i addasu o swm colofnau C a D.</t>
  </si>
  <si>
    <t>Mae'r golofn hon yn cymharu'r gwahaniaeth rhwng y newid canran setliad gwirioneddol a'r newid canrannol ynysig. Bydd hyn yn annhebygol o fod yn sero oherwydd synergedd y newidyn yng ngholofnau E i O yn y setliad gwirioneddol.</t>
  </si>
  <si>
    <t>Tabl 1a i Tabl 1c</t>
  </si>
  <si>
    <t xml:space="preserve">Y Gronfa Teithio Llesol </t>
  </si>
  <si>
    <t>Rhaglen Gyfalaf Llety Trosiannol</t>
  </si>
  <si>
    <t xml:space="preserve">Grant Tai Cymdeithasol </t>
  </si>
  <si>
    <t xml:space="preserve">Sector Cymdeithasol Grant Cyfalaf </t>
  </si>
  <si>
    <t xml:space="preserve">Cronfa Datblygu Tir ac Adeiladau </t>
  </si>
  <si>
    <t>Cynllun Grant Cartrefi Gwag</t>
  </si>
  <si>
    <t xml:space="preserve">Grant Gwella Mynediad  </t>
  </si>
  <si>
    <t xml:space="preserve">Tirweddau Cynaliadwy, Llefydd Cynaliadwy - Cyfalaf AHNE   </t>
  </si>
  <si>
    <t xml:space="preserve">Cronfa Ddatblygu Cynaliadwy AHNE - Cyfalaf  </t>
  </si>
  <si>
    <t xml:space="preserve">Ysgolion Bro - Cyfalaf </t>
  </si>
  <si>
    <t xml:space="preserve">Gofal Plant a’r Blynyddoedd Cynnar </t>
  </si>
  <si>
    <t xml:space="preserve">Gofal Plant a'r Blynyddoedd Cynnar - Grantiau Bach </t>
  </si>
  <si>
    <t>Rhaglen Fuddsoddi mewn TGCh Ysgolion</t>
  </si>
  <si>
    <t>Bargeinion Dinesig a Thwf</t>
  </si>
  <si>
    <t xml:space="preserve">Datgarboneiddio Llywodraeth Leol </t>
  </si>
  <si>
    <t xml:space="preserve">CAM 3 Rhaglen Gydweithredu Cymru ar Asedau </t>
  </si>
  <si>
    <t xml:space="preserve">Cronfa Y Pethau Pwysig </t>
  </si>
  <si>
    <t xml:space="preserve">Cyfanswm Iechyd Meddwl a Llesiant (o'r rhain isod) </t>
  </si>
  <si>
    <t>Cyfanswm y Celfyddydau, Chwaraeon a Thwristiaeth (o'r rhain isod)</t>
  </si>
  <si>
    <t xml:space="preserve">Cyfanswm Cyfiawnder Cymdeithasol a'r Prif Chwip a Phartneriaeth Gymdeithasol (o'r rhain isod) </t>
  </si>
  <si>
    <t xml:space="preserve">Grant Adnewyddu Safleoedd Sipsiwn a Theithwyr  </t>
  </si>
  <si>
    <t>Y Grant Datblygu Disgyblion [Nodyn 44]</t>
  </si>
  <si>
    <t>Y Grant Gwella Addysg (GGA) [Nodyn 44]</t>
  </si>
  <si>
    <t>Darpariaeth Chweched Dosbarth yr Ysgolion, Addysg Ôl-16 yr Awdurdod Lleol (Cyllid Prif Ffrwd) [Nodyn 45]</t>
  </si>
  <si>
    <t>Recriwtio, Adfer, a Chodi Safonau – y Rhaglen Dysgu Carlam [Nodyn 44]</t>
  </si>
  <si>
    <t>Hanfodion Ysgol [Nodyn 46]</t>
  </si>
  <si>
    <t>Cymorth Pontio i ddysgwyr o Leiafrifoedd Ethnig a dysgwyr sy'n Sipsiwn, Roma neu Deithwyr [Nodyn 44]</t>
  </si>
  <si>
    <t>Darpariaeth Anghenion Dysgu Ychwanegol [Nodyn 44]</t>
  </si>
  <si>
    <t>Ysgolion Cymuned Ganolog [Nodyn 44]</t>
  </si>
  <si>
    <t>Meithrinfa'r Cyfnod Sylfaen [Nodyn 44]</t>
  </si>
  <si>
    <t>Grant i gefnogi a hyrwyddo dull ysgol gyfan o ran Llesiant Emosiynol a Meddyliol [Nodyn 44]</t>
  </si>
  <si>
    <t>Addysg Ddewisol yn y Cartref [Nodyn 44]</t>
  </si>
  <si>
    <t>Grant Cynllun Datblygu Unigol Ar-lein [Nodyn 44]</t>
  </si>
  <si>
    <t xml:space="preserve">Cyfanswm Newid Hinsawdd (o'r rhain isod) </t>
  </si>
  <si>
    <t xml:space="preserve">Prisiau Siwrneiau Consesiynol Gorfodol </t>
  </si>
  <si>
    <t xml:space="preserve">Rhaglen Refeniw Trawsnewid Trefi </t>
  </si>
  <si>
    <t xml:space="preserve">Gweithgor Agregau Rhanbarthol y Gogledd </t>
  </si>
  <si>
    <t xml:space="preserve">Y Grant Plant a Chymunedau </t>
  </si>
  <si>
    <t xml:space="preserve">Grant Gweithlu Gofal Cymdeithasol </t>
  </si>
  <si>
    <t xml:space="preserve">Cynorthwyo cynigion sy’n ymwneud â dileu elw o blant sy’n derbyn gofal </t>
  </si>
  <si>
    <t>Cynorthwyo cynigion sy’n ymwneud â dileu elw o blant sy’n derbyn gofal ac sy’n ymwneud â diwygio radical ar blant sy’n derbyn gofal</t>
  </si>
  <si>
    <t>Gwasanaethau Mabwysiadu, Maethu Cymru a Adopt Cymru</t>
  </si>
  <si>
    <t>Cronfa Weithredu ar gyfer Camddefnyddio Sylweddau [Nodyn 22]</t>
  </si>
  <si>
    <t xml:space="preserve">Cyfanswm Yr Economi (o'r rhain isod) </t>
  </si>
  <si>
    <t xml:space="preserve">Cymunedau am Waith+ </t>
  </si>
  <si>
    <t xml:space="preserve">Rhaglen y Cymoedd Technoleg  </t>
  </si>
  <si>
    <t xml:space="preserve">Digwyddiadau Cymru </t>
  </si>
  <si>
    <t>Datblygiad Rhaglen Safleoedd a Mangreoedd Canolbarth Cymru</t>
  </si>
  <si>
    <t>Trais yn Erbyn Menywod, Cam-drin Domestig a Thrais Rhywiol - Grant Refeniw - Gofyn a Gweithredu</t>
  </si>
  <si>
    <t>Cynllun Cyflawni Partneriaethau Iechyd a Lles Anifeiliaid Allau</t>
  </si>
  <si>
    <t>Grantiau Gwasanaeth Arbenigol</t>
  </si>
  <si>
    <t>Cynllun Argyfwng Bysiau</t>
  </si>
  <si>
    <t xml:space="preserve"> Deddf Grantiau Adeiladau Hanesyddol 1953, Deddf Grantiau Adeiladau Hanesyddol 1990, Grantiau Henebion, Grantiau ar gyfer Perchnogion a Chytunbebau Rheoli, a Grantiau ar gyfer Cofebau Rhyfel. </t>
  </si>
  <si>
    <t xml:space="preserve">Defnyddir y rhyddhad i leihau biliau trethdalwyr yn unig ac mae'n disodli'r incwm y byddai awdurdodau fel arall yn ei gasglu gan drethdalwyr cymwys. </t>
  </si>
  <si>
    <t>Cyfunwyd y grantiau Anghenion Cymhleth a Buvidal â Grant Camddefnyddio Sylweddau</t>
  </si>
  <si>
    <t>Carbon Sero Net wedi'i gynnwys ym Mand B - grant Cymunedau Cynaliadwy ar gyfer Dysgu</t>
  </si>
  <si>
    <t>Darperir cyllid i'r rhanbarth er mwyn galluogi pob un o'i Awdurdodau Lleol i ddatblygu Cynllun Ynni Ardal Leol</t>
  </si>
  <si>
    <t>Rydym wedi cyfuno nifer o grantiau addysg cyn-16 i mewn i'r Grant Addysg Awdurdodau Lleol (Newydd) - LAEG. Mae'r grant hwn yn cynnwys pedair elfen ariannu – Safonau Ysgolion, Ecwiti, Diwygio a Chymraeg 2050</t>
  </si>
  <si>
    <t>Ni fydd y grantiau hyn yn rhan o’r Grant Addysg Awdurdod Lleol (LAEG) cyfunedig gan eu bod yn gynlluniau grant a arweinir gan y galw a fydd yn cael eu dyfarnu ar wahân i’r LAEG.</t>
  </si>
  <si>
    <t>Roedd y cynlluniau hyn yn rhai am gyfnod cyfyngedig neu’n gyllid un-tro a ddarparwyd i awdurdodau lleol.</t>
  </si>
  <si>
    <t>Rhyddhad Ardrethi Manwerthu, Hamdden a Lletygarwch [Nodyn 21]</t>
  </si>
  <si>
    <t xml:space="preserve">Pob Grant </t>
  </si>
  <si>
    <t>Pob grant ac eithrio TBC (ar gyfer cymhariaeth gyfatebol) a throsglwyddiadau GCR</t>
  </si>
  <si>
    <r>
      <t xml:space="preserve">Tabl 2b: Setliad cyfalaf llywodraeth leol, yn ôl portffolio gweinidogol (£000) </t>
    </r>
    <r>
      <rPr>
        <b/>
        <sz val="15"/>
        <color indexed="8"/>
        <rFont val="Arial"/>
        <family val="2"/>
      </rPr>
      <t>[Nodyn 4]</t>
    </r>
  </si>
  <si>
    <t>Band B - Cymunedau Cynaliadwy ar gyfer Dysgu [Nodyn 5]</t>
  </si>
  <si>
    <t xml:space="preserve">Y Grant Adeiladau Hanesyddol [Nodyn 6] </t>
  </si>
  <si>
    <r>
      <t xml:space="preserve">Tabl 7: Rhestr a symiau amcangyfrifedig o Grantiau ar gyfer gyfan Cymru (£000) </t>
    </r>
    <r>
      <rPr>
        <b/>
        <sz val="15"/>
        <color indexed="8"/>
        <rFont val="Arial"/>
        <family val="2"/>
      </rPr>
      <t>[Nodyn 1]</t>
    </r>
  </si>
  <si>
    <t xml:space="preserve">Prydau Ysgol Am Ddim Gynradd Cynhwysol  </t>
  </si>
  <si>
    <t>Grant y Consortia Rhanbarthol [Nodyn 44]</t>
  </si>
  <si>
    <t>Cyflogau Athrawon [Nodyn 47]</t>
  </si>
  <si>
    <t>Gweithredu Anghenion Dysgu Ychwanegol [Nodyn 44]</t>
  </si>
  <si>
    <t>Prydau Ysgol Am Ddim - Darpariaeth dros y Gwyliau [Nodyn 47]</t>
  </si>
  <si>
    <t xml:space="preserve">      Y Grant Datblygu Disgyblion - Consortia [Nodyn 44]</t>
  </si>
  <si>
    <t>Darpariaeth Dysgu yn y Gymuned i Oedolion [Nodyn 45]</t>
  </si>
  <si>
    <t>Y Gymraeg mewn Addysg [Nodyn 44]</t>
  </si>
  <si>
    <t>Swyddogion Lles Addysg [Nodyn 44]</t>
  </si>
  <si>
    <t>Grant Trochi Hwyr Cyfrwng Cymraeg [Nodyn 44]</t>
  </si>
  <si>
    <t>Hybu a Hyrwyddo Defnydd y Gymraeg [Nodyn 44]</t>
  </si>
  <si>
    <t xml:space="preserve">Lleoliadau Arbenigol Ôl-16  [Nodyn 46] </t>
  </si>
  <si>
    <t xml:space="preserve">Cymhwyster Proffesiynol Cenedlaethol ar gyfer Prifathrawiaeth (CPCP) [Nodyn 46]  </t>
  </si>
  <si>
    <t>Grant Addysg Awdurdodau Lleol - Safonau Ysgolion [Nodyn 44]</t>
  </si>
  <si>
    <t>Grant Addysg Awdurdodau Lleol – Ecwiti [Nodyn 44]</t>
  </si>
  <si>
    <t>Grant Addysg Awdurdodau Lleol – Diwygio [Nodyn 44]</t>
  </si>
  <si>
    <t>Grant Addysg Awdurdodau Lleol - Cymraeg 2050 [Nodyn 44]</t>
  </si>
  <si>
    <t xml:space="preserve">Teithio â Gostyngiad Ieuenctid (Fy Ngherdyn Teithio) </t>
  </si>
  <si>
    <t xml:space="preserve">Cynllunio Ynni Ardal Leol - Cymorth Technegol [Nodyn 39] </t>
  </si>
  <si>
    <t xml:space="preserve">Swyddogion Galluogi Tai Gwledig </t>
  </si>
  <si>
    <t>Cynnig Gofal Plant [Nodyn 48]</t>
  </si>
  <si>
    <t xml:space="preserve">Trwyddedu Anifeiliaid Cymru </t>
  </si>
  <si>
    <t>Peidio â chael ei weinyddu gan awdurdodau lleol mwyach</t>
  </si>
  <si>
    <t>100% o drethi wedi'i luosi gan dreth gyngor ar wariant safonol (£1,565.36).</t>
  </si>
  <si>
    <t>Dyma effaith ynysig cynyddu cyllid craidd AEF Cymru i lefel 2024-25 (h.y. ac eithrio trosglwyddiadau a thocynnau ychwanegol). Mae'r effaith a ddangosir yn y golofn hon yn dibynnu ar nifer o ffactorau, ond mae'n cael ei yrru'n bennaf gan seiliau treth awdurdodau mewn perthynas â'u SSA. Mae gan y rhai sydd â sylfaen dreth gymharol uwch gyfran lai o'u SSA trwy AEF. Bydd y rhain yn gweld cynnydd canrannol mwy o'r golofn hon, dim ond oherwydd bod eu ffigurau sylfaen cymharol yn llai.</t>
  </si>
  <si>
    <t>Setliad Refeniw Terfynol Llywodraeth Leol Cymru 2024-2025</t>
  </si>
  <si>
    <t>Cyllid Allanol Cyfun Terfynol 2024-25</t>
  </si>
  <si>
    <t>Asesiad o Wariant Safonol Terfynol 2024-25</t>
  </si>
  <si>
    <t xml:space="preserve">Trosglwyddiadau i mewn/allan: Y Rhaglen Rheoli Risgiau Arfordirol </t>
  </si>
  <si>
    <t>Trosglwyddiadau i mewn/allan: Claddedigaethau Plant</t>
  </si>
  <si>
    <t>Trosglwyddiadau i mewn/allan: Gweithredu'r Fframwaith Perfformiad a Gwella</t>
  </si>
  <si>
    <t xml:space="preserve">Trosglwyddiadau i mewn/allan: Rheoli Perygl Llifogydd ac Erydu Arfordirol </t>
  </si>
  <si>
    <t>Bydd awdurdodau lleol yn derbyn cyllid ychwanegol o £1,297,705. Gwynedd a Chonwy o £802,374 a £495,403 yn y drefn honno.</t>
  </si>
  <si>
    <t>Nodyn: Mae'r AEF cyhoeddedig wedi'i addasu ar gyfer trosglwyddiadau o £16.396m, a fynegir ym mhrisiau 2023-24. Nodyn: Mae'r AEF cyhoeddedig yn destun addasiad i'r sylfaen dreth i'w gwneud yn sail addas ar gyfer cyfrifo'r llawr.</t>
  </si>
  <si>
    <t>Nid yw newid canran y golofn yn cynnwys cyllid ychwanegol i awdurdodau lleol Gwynedd a Chonwy o £802,374 a £495,403 yn y drefn honno.</t>
  </si>
  <si>
    <t>Asesiad o Wariant Safonol [Nodyn 2]</t>
  </si>
  <si>
    <t>Y Dreth Gyngor [Nodyn 3]</t>
  </si>
  <si>
    <t>Cyllid ychwanegol  [Nodyn 4]</t>
  </si>
  <si>
    <t>Cyllid Allanol Cyfun [Nodyn 5]</t>
  </si>
  <si>
    <t>Mae'r cyfansymiau sector SSA hyn yn ddarostyngedig i addasiadau a nodir yn Nhabl 6. Nid yw'r cyfanswm SSA yn eithrio'r £1.3m ychwanegol ar gyfer cyllid llawr.</t>
  </si>
  <si>
    <t>Nid yw'r cyfanswm SSA yn eithrio'r £1.3m ychwanegol ar gyfer cyllid llawr.</t>
  </si>
  <si>
    <t xml:space="preserve">Rheoli Perygl Llifogydd ac Erydu Arfordirol  </t>
  </si>
  <si>
    <t>RSG</t>
  </si>
  <si>
    <t>Adroddiad Monitro Cynllunio Gwastraff -y De-orllewin</t>
  </si>
  <si>
    <t>Raglen Trawsnewid ac Integreiddio Blynyddoedd Cynnar [Nodyn 49]</t>
  </si>
  <si>
    <t xml:space="preserve">Gweithredu'r Fframwaith Perfformiad a Gwella  </t>
  </si>
  <si>
    <t xml:space="preserve">Grant Refeniw Diwylliant </t>
  </si>
  <si>
    <t xml:space="preserve">Mae'r wybodaeth a welir uchod yn dangos cyfanswm pob grant. Efallai bydd rhai grantiau yn cael eu rhannu rhwng awdurdodau lleol a chyrff eraill. Mae'n bwysig nodi mai dangosol yn unig yw'r symiau ar gyfer y dyfodol ar hyn o bryd a'u bod yn debygol o newid. Mater i'r maes polisi perthnasol yw rhoi gwybod yn ffurfiol am ddyraniadau grant.
</t>
  </si>
  <si>
    <t>Bydd yn trosglwyddo i'r Comisiwn Addysg Drydyddol ac Ymchwil o 1 Awst 2024</t>
  </si>
  <si>
    <t>Grant yn dod i ben 2023-24</t>
  </si>
  <si>
    <t>Gostyngiad o £1m yn llinell y gyllideb/grant bellach o fewn y Plant a Chymunedau (CCG) ar gyfer 2024-2025</t>
  </si>
  <si>
    <t>Safon Ansawdd Tai Cymru 2023 Gweithredoliant</t>
  </si>
  <si>
    <t>Grant Cynyddu Cyfleoedd Chwarae [Nodyn 50]</t>
  </si>
  <si>
    <t xml:space="preserve">Rhaglen AHNE Cydnerth  </t>
  </si>
  <si>
    <t xml:space="preserve">Y Gronfa Datblygu Cynaliadwy ar gyfer Ardaloedd o Harddwch Naturiol Eithriadol – Refeniw </t>
  </si>
  <si>
    <t>Cynllunio Ynni Ardal Leol - Cymorth Adnoddau  [Nodyn 39]</t>
  </si>
  <si>
    <t>Cronfa Rheoli Newid [Nodyn 45]</t>
  </si>
  <si>
    <t>Y Gymraeg mewn Addysg - Consortia [Nodyn 44]</t>
  </si>
  <si>
    <t>Ysgolion Rhithwir [Nodyn 47]</t>
  </si>
  <si>
    <t>Cyllid Adferiad a Chynnydd Dysgwyr [Nodyn 45]</t>
  </si>
  <si>
    <t>Prydau Ysgol Am Ddim Gynradd Cynhwysole  [Nodyn 46]</t>
  </si>
  <si>
    <t>Model Buddsoddi Cydfuddiannol  - Refeniw</t>
  </si>
  <si>
    <t>Claddedigaethau Plant</t>
  </si>
  <si>
    <t xml:space="preserve">Y Grant Cymorth Tai [Nodyn 39] </t>
  </si>
  <si>
    <t xml:space="preserve">Digartrefedd - Dull Neb Ar Ôl see English [Nodyn 51] </t>
  </si>
  <si>
    <t xml:space="preserve">Digartrefedd - Atal Digartrefedd Dewisol [Nodyn 51]  </t>
  </si>
  <si>
    <t>Diweddariad gwerth grant 6 Mawrth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</si>
</sst>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#,##0,"/>
    <numFmt numFmtId="166" formatCode="_-* #,##0_-;\-* #,##0_-;_-* &quot;-&quot;??_-;_-@_-"/>
    <numFmt numFmtId="167" formatCode="#,##0.0,"/>
    <numFmt numFmtId="168" formatCode="#,##0.00,"/>
    <numFmt numFmtId="169" formatCode="&quot;£&quot;* #,##0;[Red]\-&quot;£&quot;* #,##0;;@"/>
    <numFmt numFmtId="170" formatCode="##0.0,"/>
    <numFmt numFmtId="171" formatCode="0000"/>
    <numFmt numFmtId="172" formatCode="#,##0,_);\(#,##0,\)"/>
    <numFmt numFmtId="173" formatCode="0_);\(0\)"/>
    <numFmt numFmtId="174" formatCode="#,##0;[Red]\-#,##0;;@"/>
    <numFmt numFmtId="175" formatCode="#,##0.0;[Red]\-#,##0.0;;@"/>
    <numFmt numFmtId="176" formatCode="[&gt;0.1]0.0%&quot;Verify&quot;;[Red][&lt;-0.1]\(0.0%\)&quot;Verify&quot;;0.0%"/>
    <numFmt numFmtId="177" formatCode="[&gt;0.2]0.0%&quot;Verify&quot;;[Red][&lt;-0.2]\(0.0%\)&quot;Verify&quot;;0.0%"/>
    <numFmt numFmtId="178" formatCode="[&gt;250]&quot;N/A&quot;;0;0"/>
    <numFmt numFmtId="179" formatCode="[&gt;250]&quot;N/A&quot;;\-0;_-0"/>
    <numFmt numFmtId="180" formatCode="#,##0.00000"/>
    <numFmt numFmtId="181" formatCode="_-* #,##0.0000000_-;\-* #,##0.0000000_-;_-* &quot;-&quot;??_-;_-@_-"/>
    <numFmt numFmtId="182" formatCode="_-* #,##0.000000000_-;\-* #,##0.000000000_-;_-* &quot;-&quot;??_-;_-@_-"/>
    <numFmt numFmtId="183" formatCode="#,##0;\(#,##0\)"/>
    <numFmt numFmtId="184" formatCode="0.0000000%"/>
    <numFmt numFmtId="185" formatCode="#,##0.00000,"/>
    <numFmt numFmtId="186" formatCode="_-* #,##0.00000000_-;\-* #,##0.00000000_-;_-* &quot;-&quot;??_-;_-@_-"/>
    <numFmt numFmtId="187" formatCode="0.0000000"/>
    <numFmt numFmtId="188" formatCode="#,##0.0000000000000000000,"/>
    <numFmt numFmtId="189" formatCode="#,##0.00000000000000,"/>
    <numFmt numFmtId="190" formatCode="_-* #,##0.00000000000_-;\-* #,##0.00000000000_-;_-* &quot;-&quot;??_-;_-@_-"/>
    <numFmt numFmtId="191" formatCode="0.000"/>
    <numFmt numFmtId="192" formatCode="#,##0.000,"/>
  </numFmts>
  <fonts count="44" x14ac:knownFonts="1">
    <font>
      <sz val="12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ourier New"/>
      <family val="3"/>
    </font>
    <font>
      <b/>
      <sz val="11"/>
      <name val="Arial"/>
      <family val="2"/>
    </font>
    <font>
      <sz val="11"/>
      <name val="Arial"/>
      <family val="2"/>
    </font>
    <font>
      <u/>
      <sz val="8.4"/>
      <color indexed="12"/>
      <name val="Courier New"/>
      <family val="3"/>
    </font>
    <font>
      <sz val="12"/>
      <name val="Times New Roman"/>
      <family val="1"/>
    </font>
    <font>
      <sz val="10"/>
      <name val="Lucida Sans"/>
      <family val="2"/>
    </font>
    <font>
      <sz val="11"/>
      <color indexed="8"/>
      <name val="Calibri"/>
      <family val="2"/>
    </font>
    <font>
      <sz val="12"/>
      <color indexed="12"/>
      <name val="Arial"/>
      <family val="2"/>
    </font>
    <font>
      <sz val="12"/>
      <color indexed="11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5"/>
      <name val="Arial"/>
      <family val="2"/>
    </font>
    <font>
      <u/>
      <sz val="10"/>
      <name val="Arial"/>
      <family val="2"/>
    </font>
    <font>
      <i/>
      <u/>
      <sz val="9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5"/>
      <color indexed="8"/>
      <name val="Arial"/>
      <family val="2"/>
    </font>
    <font>
      <sz val="12"/>
      <color rgb="FF0000FF"/>
      <name val="Arial"/>
      <family val="2"/>
    </font>
    <font>
      <b/>
      <sz val="14"/>
      <color rgb="FFFF000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2"/>
      <color rgb="FF00B050"/>
      <name val="Arial"/>
      <family val="2"/>
    </font>
    <font>
      <b/>
      <sz val="12"/>
      <color rgb="FF00B0F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u/>
      <sz val="12"/>
      <color theme="1"/>
      <name val="Arial"/>
      <family val="2"/>
    </font>
    <font>
      <b/>
      <sz val="14"/>
      <color rgb="FF00B0F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169" fontId="14" fillId="0" borderId="1" applyFont="0" applyFill="0" applyBorder="0" applyAlignment="0">
      <alignment horizontal="right"/>
    </xf>
    <xf numFmtId="170" fontId="20" fillId="0" borderId="0" applyFill="0" applyBorder="0"/>
    <xf numFmtId="171" fontId="10" fillId="2" borderId="2">
      <alignment horizontal="right" vertical="top"/>
    </xf>
    <xf numFmtId="0" fontId="10" fillId="2" borderId="2">
      <alignment horizontal="left" indent="5"/>
    </xf>
    <xf numFmtId="3" fontId="10" fillId="2" borderId="2">
      <alignment horizontal="right"/>
    </xf>
    <xf numFmtId="171" fontId="10" fillId="2" borderId="3" applyNumberFormat="0">
      <alignment horizontal="right" vertical="top"/>
    </xf>
    <xf numFmtId="0" fontId="10" fillId="2" borderId="3">
      <alignment horizontal="left" indent="3"/>
    </xf>
    <xf numFmtId="3" fontId="10" fillId="2" borderId="3">
      <alignment horizontal="right"/>
    </xf>
    <xf numFmtId="171" fontId="11" fillId="2" borderId="3" applyNumberFormat="0">
      <alignment horizontal="right" vertical="top"/>
    </xf>
    <xf numFmtId="0" fontId="11" fillId="2" borderId="3">
      <alignment horizontal="left" indent="1"/>
    </xf>
    <xf numFmtId="3" fontId="11" fillId="2" borderId="3">
      <alignment horizontal="right"/>
    </xf>
    <xf numFmtId="0" fontId="10" fillId="2" borderId="4" applyFont="0" applyFill="0" applyAlignment="0"/>
    <xf numFmtId="0" fontId="11" fillId="2" borderId="3">
      <alignment horizontal="right" vertical="top"/>
    </xf>
    <xf numFmtId="0" fontId="11" fillId="2" borderId="3">
      <alignment horizontal="left" indent="2"/>
    </xf>
    <xf numFmtId="3" fontId="11" fillId="2" borderId="3">
      <alignment horizontal="right"/>
    </xf>
    <xf numFmtId="0" fontId="10" fillId="3" borderId="0">
      <protection locked="0"/>
    </xf>
    <xf numFmtId="171" fontId="10" fillId="2" borderId="3" applyNumberFormat="0">
      <alignment horizontal="right" vertical="top"/>
    </xf>
    <xf numFmtId="0" fontId="10" fillId="2" borderId="3">
      <alignment horizontal="left" indent="3"/>
    </xf>
    <xf numFmtId="3" fontId="10" fillId="2" borderId="3">
      <alignment horizontal="right"/>
    </xf>
    <xf numFmtId="0" fontId="10" fillId="4" borderId="5">
      <alignment horizontal="center" vertical="center"/>
      <protection locked="0"/>
    </xf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0" fillId="5" borderId="0">
      <protection locked="0"/>
    </xf>
    <xf numFmtId="0" fontId="11" fillId="4" borderId="0">
      <alignment vertical="center"/>
      <protection locked="0"/>
    </xf>
    <xf numFmtId="0" fontId="11" fillId="0" borderId="0">
      <protection locked="0"/>
    </xf>
    <xf numFmtId="37" fontId="15" fillId="6" borderId="0"/>
    <xf numFmtId="172" fontId="15" fillId="6" borderId="0"/>
    <xf numFmtId="167" fontId="15" fillId="6" borderId="0"/>
    <xf numFmtId="0" fontId="12" fillId="0" borderId="0">
      <protection locked="0"/>
    </xf>
    <xf numFmtId="0" fontId="27" fillId="0" borderId="12" applyNumberForma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73" fontId="10" fillId="0" borderId="0" applyFont="0" applyFill="0" applyBorder="0" applyAlignment="0" applyProtection="0"/>
    <xf numFmtId="0" fontId="14" fillId="0" borderId="0"/>
    <xf numFmtId="0" fontId="16" fillId="0" borderId="0"/>
    <xf numFmtId="0" fontId="14" fillId="0" borderId="0"/>
    <xf numFmtId="0" fontId="30" fillId="0" borderId="0"/>
    <xf numFmtId="0" fontId="21" fillId="0" borderId="0"/>
    <xf numFmtId="0" fontId="10" fillId="0" borderId="0"/>
    <xf numFmtId="174" fontId="10" fillId="0" borderId="6" applyFont="0" applyFill="0" applyBorder="0" applyAlignment="0"/>
    <xf numFmtId="175" fontId="10" fillId="0" borderId="6" applyFont="0" applyFill="0" applyBorder="0" applyAlignment="0"/>
    <xf numFmtId="175" fontId="10" fillId="0" borderId="6" applyFont="0" applyFill="0" applyBorder="0" applyAlignment="0"/>
    <xf numFmtId="174" fontId="10" fillId="0" borderId="6" applyFont="0" applyFill="0" applyBorder="0" applyAlignment="0"/>
    <xf numFmtId="176" fontId="14" fillId="0" borderId="0" applyAlignment="0"/>
    <xf numFmtId="177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>
      <alignment textRotation="90"/>
    </xf>
    <xf numFmtId="0" fontId="10" fillId="4" borderId="7">
      <alignment vertical="center"/>
      <protection locked="0"/>
    </xf>
    <xf numFmtId="0" fontId="10" fillId="0" borderId="0"/>
    <xf numFmtId="0" fontId="15" fillId="0" borderId="0"/>
    <xf numFmtId="0" fontId="10" fillId="3" borderId="0">
      <protection locked="0"/>
    </xf>
    <xf numFmtId="170" fontId="20" fillId="0" borderId="0" applyFont="0" applyFill="0" applyBorder="0"/>
    <xf numFmtId="166" fontId="23" fillId="0" borderId="0"/>
    <xf numFmtId="166" fontId="24" fillId="0" borderId="0" applyNumberFormat="0" applyFill="0" applyBorder="0" applyAlignment="0"/>
    <xf numFmtId="0" fontId="11" fillId="0" borderId="0"/>
    <xf numFmtId="178" fontId="18" fillId="0" borderId="0" applyFont="0" applyFill="0" applyBorder="0" applyAlignment="0" applyProtection="0">
      <alignment horizontal="right"/>
    </xf>
    <xf numFmtId="179" fontId="18" fillId="0" borderId="0" applyFont="0" applyFill="0" applyBorder="0" applyAlignment="0" applyProtection="0">
      <alignment horizontal="right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0" fillId="0" borderId="0"/>
    <xf numFmtId="9" fontId="10" fillId="0" borderId="0" applyFont="0" applyFill="0" applyBorder="0" applyAlignment="0" applyProtection="0"/>
  </cellStyleXfs>
  <cellXfs count="387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7" borderId="0" xfId="0" applyFont="1" applyFill="1"/>
    <xf numFmtId="0" fontId="14" fillId="0" borderId="0" xfId="0" applyFont="1"/>
    <xf numFmtId="180" fontId="10" fillId="0" borderId="0" xfId="0" applyNumberFormat="1" applyFont="1"/>
    <xf numFmtId="0" fontId="9" fillId="7" borderId="0" xfId="0" applyFont="1" applyFill="1"/>
    <xf numFmtId="0" fontId="14" fillId="7" borderId="0" xfId="0" applyFont="1" applyFill="1"/>
    <xf numFmtId="0" fontId="10" fillId="7" borderId="0" xfId="0" applyFont="1" applyFill="1" applyAlignment="1">
      <alignment horizontal="center"/>
    </xf>
    <xf numFmtId="165" fontId="14" fillId="7" borderId="0" xfId="0" applyNumberFormat="1" applyFont="1" applyFill="1"/>
    <xf numFmtId="182" fontId="10" fillId="7" borderId="0" xfId="21" applyNumberFormat="1" applyFont="1" applyFill="1" applyAlignment="1">
      <alignment wrapText="1"/>
    </xf>
    <xf numFmtId="166" fontId="10" fillId="7" borderId="0" xfId="21" applyNumberFormat="1" applyFont="1" applyFill="1" applyAlignment="1">
      <alignment wrapText="1"/>
    </xf>
    <xf numFmtId="184" fontId="10" fillId="7" borderId="0" xfId="51" applyNumberFormat="1" applyFont="1" applyFill="1" applyAlignment="1">
      <alignment wrapText="1"/>
    </xf>
    <xf numFmtId="0" fontId="27" fillId="0" borderId="0" xfId="33" applyFill="1" applyBorder="1" applyAlignment="1" applyProtection="1">
      <protection locked="0"/>
    </xf>
    <xf numFmtId="166" fontId="14" fillId="0" borderId="0" xfId="0" applyNumberFormat="1" applyFont="1"/>
    <xf numFmtId="0" fontId="9" fillId="0" borderId="0" xfId="0" applyFont="1"/>
    <xf numFmtId="0" fontId="27" fillId="0" borderId="0" xfId="33" applyBorder="1" applyAlignment="1">
      <alignment vertical="top"/>
    </xf>
    <xf numFmtId="0" fontId="15" fillId="7" borderId="0" xfId="0" applyFont="1" applyFill="1"/>
    <xf numFmtId="10" fontId="10" fillId="7" borderId="0" xfId="51" applyNumberFormat="1" applyFont="1" applyFill="1" applyAlignment="1">
      <alignment wrapText="1"/>
    </xf>
    <xf numFmtId="164" fontId="10" fillId="7" borderId="0" xfId="51" applyNumberFormat="1" applyFont="1" applyFill="1" applyAlignment="1">
      <alignment wrapText="1"/>
    </xf>
    <xf numFmtId="0" fontId="8" fillId="0" borderId="0" xfId="0" applyFont="1"/>
    <xf numFmtId="0" fontId="8" fillId="0" borderId="0" xfId="33" applyFont="1" applyFill="1" applyBorder="1" applyAlignment="1" applyProtection="1">
      <alignment vertical="top"/>
      <protection locked="0"/>
    </xf>
    <xf numFmtId="165" fontId="10" fillId="7" borderId="0" xfId="0" applyNumberFormat="1" applyFont="1" applyFill="1"/>
    <xf numFmtId="0" fontId="11" fillId="7" borderId="0" xfId="0" applyFont="1" applyFill="1" applyAlignment="1">
      <alignment horizontal="center" wrapText="1"/>
    </xf>
    <xf numFmtId="167" fontId="10" fillId="7" borderId="0" xfId="0" applyNumberFormat="1" applyFont="1" applyFill="1"/>
    <xf numFmtId="165" fontId="11" fillId="7" borderId="13" xfId="0" applyNumberFormat="1" applyFont="1" applyFill="1" applyBorder="1"/>
    <xf numFmtId="165" fontId="11" fillId="7" borderId="0" xfId="0" applyNumberFormat="1" applyFont="1" applyFill="1"/>
    <xf numFmtId="190" fontId="10" fillId="7" borderId="0" xfId="21" applyNumberFormat="1" applyFont="1" applyFill="1" applyAlignment="1">
      <alignment wrapText="1"/>
    </xf>
    <xf numFmtId="0" fontId="8" fillId="7" borderId="0" xfId="0" applyFont="1" applyFill="1"/>
    <xf numFmtId="0" fontId="8" fillId="7" borderId="0" xfId="66" applyFill="1"/>
    <xf numFmtId="3" fontId="26" fillId="7" borderId="0" xfId="67" applyNumberFormat="1" applyFont="1" applyFill="1" applyBorder="1" applyAlignment="1">
      <alignment vertical="top"/>
    </xf>
    <xf numFmtId="0" fontId="8" fillId="7" borderId="0" xfId="33" applyFont="1" applyFill="1" applyBorder="1" applyAlignment="1" applyProtection="1">
      <alignment vertical="top"/>
      <protection locked="0"/>
    </xf>
    <xf numFmtId="0" fontId="12" fillId="7" borderId="0" xfId="66" applyFont="1" applyFill="1" applyAlignment="1">
      <alignment horizontal="right" vertical="top"/>
    </xf>
    <xf numFmtId="0" fontId="35" fillId="7" borderId="0" xfId="66" applyFont="1" applyFill="1" applyAlignment="1">
      <alignment horizontal="right" vertical="top"/>
    </xf>
    <xf numFmtId="0" fontId="27" fillId="7" borderId="0" xfId="0" applyFont="1" applyFill="1"/>
    <xf numFmtId="0" fontId="15" fillId="0" borderId="0" xfId="33" applyFont="1" applyFill="1" applyBorder="1" applyAlignment="1" applyProtection="1">
      <protection locked="0"/>
    </xf>
    <xf numFmtId="0" fontId="27" fillId="7" borderId="0" xfId="33" applyFill="1" applyBorder="1"/>
    <xf numFmtId="0" fontId="36" fillId="7" borderId="0" xfId="0" applyFont="1" applyFill="1" applyAlignment="1">
      <alignment horizontal="right"/>
    </xf>
    <xf numFmtId="165" fontId="8" fillId="7" borderId="0" xfId="0" applyNumberFormat="1" applyFont="1" applyFill="1"/>
    <xf numFmtId="0" fontId="27" fillId="7" borderId="0" xfId="33" applyFill="1" applyBorder="1" applyAlignment="1" applyProtection="1">
      <protection locked="0"/>
    </xf>
    <xf numFmtId="0" fontId="17" fillId="7" borderId="0" xfId="32" applyFont="1" applyFill="1">
      <protection locked="0"/>
    </xf>
    <xf numFmtId="0" fontId="15" fillId="7" borderId="0" xfId="32" applyFont="1" applyFill="1">
      <protection locked="0"/>
    </xf>
    <xf numFmtId="189" fontId="10" fillId="7" borderId="0" xfId="0" applyNumberFormat="1" applyFont="1" applyFill="1"/>
    <xf numFmtId="188" fontId="10" fillId="7" borderId="0" xfId="0" applyNumberFormat="1" applyFont="1" applyFill="1"/>
    <xf numFmtId="187" fontId="10" fillId="7" borderId="0" xfId="0" applyNumberFormat="1" applyFont="1" applyFill="1"/>
    <xf numFmtId="0" fontId="29" fillId="7" borderId="0" xfId="35" applyFont="1" applyFill="1" applyAlignment="1" applyProtection="1">
      <alignment wrapText="1"/>
    </xf>
    <xf numFmtId="185" fontId="29" fillId="7" borderId="0" xfId="35" applyNumberFormat="1" applyFont="1" applyFill="1" applyAlignment="1" applyProtection="1">
      <alignment wrapText="1"/>
    </xf>
    <xf numFmtId="165" fontId="29" fillId="7" borderId="0" xfId="35" applyNumberFormat="1" applyFont="1" applyFill="1" applyAlignment="1" applyProtection="1">
      <alignment wrapText="1"/>
    </xf>
    <xf numFmtId="43" fontId="14" fillId="7" borderId="0" xfId="21" applyFont="1" applyFill="1"/>
    <xf numFmtId="0" fontId="36" fillId="7" borderId="8" xfId="0" applyFont="1" applyFill="1" applyBorder="1" applyAlignment="1">
      <alignment horizontal="right"/>
    </xf>
    <xf numFmtId="43" fontId="10" fillId="7" borderId="0" xfId="21" applyFont="1" applyFill="1"/>
    <xf numFmtId="0" fontId="25" fillId="7" borderId="0" xfId="0" applyFont="1" applyFill="1"/>
    <xf numFmtId="0" fontId="28" fillId="0" borderId="0" xfId="35" applyFont="1" applyFill="1" applyAlignment="1" applyProtection="1">
      <alignment horizontal="right"/>
    </xf>
    <xf numFmtId="3" fontId="10" fillId="0" borderId="0" xfId="0" applyNumberFormat="1" applyFont="1"/>
    <xf numFmtId="3" fontId="14" fillId="0" borderId="0" xfId="0" applyNumberFormat="1" applyFont="1"/>
    <xf numFmtId="0" fontId="25" fillId="0" borderId="0" xfId="0" applyFont="1"/>
    <xf numFmtId="0" fontId="27" fillId="0" borderId="0" xfId="33" applyFill="1" applyBorder="1" applyAlignment="1" applyProtection="1">
      <alignment vertical="center"/>
      <protection locked="0"/>
    </xf>
    <xf numFmtId="0" fontId="10" fillId="0" borderId="0" xfId="39" applyFont="1"/>
    <xf numFmtId="0" fontId="11" fillId="0" borderId="0" xfId="39" applyFont="1"/>
    <xf numFmtId="0" fontId="8" fillId="0" borderId="0" xfId="39" applyFont="1"/>
    <xf numFmtId="0" fontId="14" fillId="0" borderId="0" xfId="39"/>
    <xf numFmtId="0" fontId="27" fillId="0" borderId="0" xfId="33" applyFill="1" applyBorder="1" applyAlignment="1" applyProtection="1">
      <alignment vertical="center" wrapText="1"/>
      <protection locked="0"/>
    </xf>
    <xf numFmtId="0" fontId="27" fillId="0" borderId="0" xfId="33" applyFill="1" applyBorder="1"/>
    <xf numFmtId="165" fontId="10" fillId="0" borderId="0" xfId="0" applyNumberFormat="1" applyFont="1"/>
    <xf numFmtId="186" fontId="18" fillId="0" borderId="0" xfId="21" applyNumberFormat="1" applyFont="1" applyFill="1"/>
    <xf numFmtId="181" fontId="10" fillId="0" borderId="0" xfId="21" applyNumberFormat="1" applyFont="1" applyFill="1"/>
    <xf numFmtId="0" fontId="27" fillId="7" borderId="0" xfId="33" applyFill="1" applyBorder="1" applyAlignment="1">
      <alignment horizontal="left"/>
    </xf>
    <xf numFmtId="0" fontId="8" fillId="7" borderId="0" xfId="35" applyFont="1" applyFill="1" applyAlignment="1" applyProtection="1">
      <alignment horizontal="left" vertical="center" wrapText="1"/>
    </xf>
    <xf numFmtId="0" fontId="10" fillId="7" borderId="0" xfId="35" applyFont="1" applyFill="1" applyAlignment="1" applyProtection="1">
      <alignment horizontal="left" vertical="center" wrapText="1"/>
    </xf>
    <xf numFmtId="165" fontId="8" fillId="7" borderId="1" xfId="44" applyNumberFormat="1" applyFont="1" applyFill="1" applyBorder="1" applyAlignment="1">
      <alignment vertical="top" wrapText="1"/>
    </xf>
    <xf numFmtId="0" fontId="15" fillId="7" borderId="0" xfId="44" applyFont="1" applyFill="1" applyAlignment="1">
      <alignment vertical="top" wrapText="1"/>
    </xf>
    <xf numFmtId="0" fontId="15" fillId="7" borderId="8" xfId="44" applyFont="1" applyFill="1" applyBorder="1" applyAlignment="1">
      <alignment vertical="top" wrapText="1"/>
    </xf>
    <xf numFmtId="0" fontId="15" fillId="7" borderId="9" xfId="44" applyFont="1" applyFill="1" applyBorder="1" applyAlignment="1">
      <alignment horizontal="left" vertical="center" wrapText="1"/>
    </xf>
    <xf numFmtId="0" fontId="15" fillId="7" borderId="11" xfId="44" applyFont="1" applyFill="1" applyBorder="1" applyAlignment="1">
      <alignment horizontal="right" wrapText="1"/>
    </xf>
    <xf numFmtId="0" fontId="15" fillId="7" borderId="16" xfId="44" applyFont="1" applyFill="1" applyBorder="1" applyAlignment="1">
      <alignment horizontal="left" vertical="top" wrapText="1"/>
    </xf>
    <xf numFmtId="0" fontId="8" fillId="7" borderId="14" xfId="44" applyFont="1" applyFill="1" applyBorder="1" applyAlignment="1">
      <alignment horizontal="left" vertical="top" wrapText="1" indent="1"/>
    </xf>
    <xf numFmtId="168" fontId="8" fillId="7" borderId="0" xfId="0" applyNumberFormat="1" applyFont="1" applyFill="1"/>
    <xf numFmtId="0" fontId="8" fillId="7" borderId="9" xfId="44" applyFont="1" applyFill="1" applyBorder="1" applyAlignment="1">
      <alignment horizontal="left" vertical="top" wrapText="1" indent="1"/>
    </xf>
    <xf numFmtId="165" fontId="8" fillId="7" borderId="10" xfId="44" applyNumberFormat="1" applyFont="1" applyFill="1" applyBorder="1" applyAlignment="1">
      <alignment vertical="top" wrapText="1"/>
    </xf>
    <xf numFmtId="0" fontId="15" fillId="7" borderId="16" xfId="44" applyFont="1" applyFill="1" applyBorder="1" applyAlignment="1">
      <alignment horizontal="left" wrapText="1"/>
    </xf>
    <xf numFmtId="165" fontId="15" fillId="7" borderId="16" xfId="44" applyNumberFormat="1" applyFont="1" applyFill="1" applyBorder="1" applyAlignment="1">
      <alignment wrapText="1"/>
    </xf>
    <xf numFmtId="165" fontId="15" fillId="7" borderId="0" xfId="0" applyNumberFormat="1" applyFont="1" applyFill="1"/>
    <xf numFmtId="168" fontId="15" fillId="7" borderId="0" xfId="0" applyNumberFormat="1" applyFont="1" applyFill="1"/>
    <xf numFmtId="165" fontId="15" fillId="7" borderId="17" xfId="44" applyNumberFormat="1" applyFont="1" applyFill="1" applyBorder="1" applyAlignment="1">
      <alignment wrapText="1"/>
    </xf>
    <xf numFmtId="165" fontId="8" fillId="7" borderId="14" xfId="44" applyNumberFormat="1" applyFont="1" applyFill="1" applyBorder="1" applyAlignment="1">
      <alignment vertical="top" wrapText="1"/>
    </xf>
    <xf numFmtId="165" fontId="8" fillId="7" borderId="9" xfId="44" applyNumberFormat="1" applyFont="1" applyFill="1" applyBorder="1" applyAlignment="1">
      <alignment vertical="top" wrapText="1"/>
    </xf>
    <xf numFmtId="0" fontId="15" fillId="7" borderId="18" xfId="44" applyFont="1" applyFill="1" applyBorder="1" applyAlignment="1">
      <alignment horizontal="left" wrapText="1"/>
    </xf>
    <xf numFmtId="165" fontId="15" fillId="7" borderId="18" xfId="44" applyNumberFormat="1" applyFont="1" applyFill="1" applyBorder="1" applyAlignment="1">
      <alignment wrapText="1"/>
    </xf>
    <xf numFmtId="165" fontId="8" fillId="7" borderId="19" xfId="44" applyNumberFormat="1" applyFont="1" applyFill="1" applyBorder="1" applyAlignment="1">
      <alignment vertical="top" wrapText="1"/>
    </xf>
    <xf numFmtId="0" fontId="8" fillId="7" borderId="1" xfId="0" applyFont="1" applyFill="1" applyBorder="1"/>
    <xf numFmtId="0" fontId="0" fillId="7" borderId="0" xfId="0" applyFill="1"/>
    <xf numFmtId="165" fontId="8" fillId="7" borderId="20" xfId="0" applyNumberFormat="1" applyFont="1" applyFill="1" applyBorder="1"/>
    <xf numFmtId="164" fontId="8" fillId="7" borderId="20" xfId="0" applyNumberFormat="1" applyFont="1" applyFill="1" applyBorder="1"/>
    <xf numFmtId="0" fontId="8" fillId="7" borderId="20" xfId="0" applyFont="1" applyFill="1" applyBorder="1"/>
    <xf numFmtId="165" fontId="8" fillId="8" borderId="21" xfId="0" applyNumberFormat="1" applyFont="1" applyFill="1" applyBorder="1"/>
    <xf numFmtId="164" fontId="8" fillId="8" borderId="21" xfId="0" applyNumberFormat="1" applyFont="1" applyFill="1" applyBorder="1"/>
    <xf numFmtId="0" fontId="8" fillId="8" borderId="21" xfId="0" applyFont="1" applyFill="1" applyBorder="1"/>
    <xf numFmtId="165" fontId="8" fillId="7" borderId="21" xfId="0" applyNumberFormat="1" applyFont="1" applyFill="1" applyBorder="1"/>
    <xf numFmtId="164" fontId="8" fillId="7" borderId="21" xfId="0" applyNumberFormat="1" applyFont="1" applyFill="1" applyBorder="1"/>
    <xf numFmtId="0" fontId="8" fillId="7" borderId="21" xfId="0" applyFont="1" applyFill="1" applyBorder="1"/>
    <xf numFmtId="165" fontId="8" fillId="8" borderId="22" xfId="0" applyNumberFormat="1" applyFont="1" applyFill="1" applyBorder="1"/>
    <xf numFmtId="164" fontId="8" fillId="8" borderId="22" xfId="0" applyNumberFormat="1" applyFont="1" applyFill="1" applyBorder="1"/>
    <xf numFmtId="0" fontId="8" fillId="8" borderId="22" xfId="0" applyFont="1" applyFill="1" applyBorder="1"/>
    <xf numFmtId="165" fontId="15" fillId="7" borderId="23" xfId="0" applyNumberFormat="1" applyFont="1" applyFill="1" applyBorder="1"/>
    <xf numFmtId="164" fontId="15" fillId="7" borderId="23" xfId="0" applyNumberFormat="1" applyFont="1" applyFill="1" applyBorder="1"/>
    <xf numFmtId="0" fontId="8" fillId="7" borderId="23" xfId="0" applyFont="1" applyFill="1" applyBorder="1"/>
    <xf numFmtId="0" fontId="15" fillId="7" borderId="23" xfId="0" applyFont="1" applyFill="1" applyBorder="1" applyAlignment="1">
      <alignment vertical="center"/>
    </xf>
    <xf numFmtId="0" fontId="15" fillId="7" borderId="23" xfId="0" applyFont="1" applyFill="1" applyBorder="1" applyAlignment="1">
      <alignment horizontal="right" vertical="center" wrapText="1"/>
    </xf>
    <xf numFmtId="0" fontId="8" fillId="8" borderId="0" xfId="0" applyFont="1" applyFill="1"/>
    <xf numFmtId="0" fontId="15" fillId="7" borderId="23" xfId="0" applyFont="1" applyFill="1" applyBorder="1"/>
    <xf numFmtId="0" fontId="15" fillId="7" borderId="23" xfId="0" applyFont="1" applyFill="1" applyBorder="1" applyAlignment="1">
      <alignment horizontal="left" vertical="center"/>
    </xf>
    <xf numFmtId="3" fontId="8" fillId="7" borderId="20" xfId="0" applyNumberFormat="1" applyFont="1" applyFill="1" applyBorder="1"/>
    <xf numFmtId="3" fontId="8" fillId="8" borderId="21" xfId="0" applyNumberFormat="1" applyFont="1" applyFill="1" applyBorder="1"/>
    <xf numFmtId="3" fontId="8" fillId="7" borderId="21" xfId="0" applyNumberFormat="1" applyFont="1" applyFill="1" applyBorder="1"/>
    <xf numFmtId="3" fontId="8" fillId="8" borderId="22" xfId="0" applyNumberFormat="1" applyFont="1" applyFill="1" applyBorder="1"/>
    <xf numFmtId="3" fontId="15" fillId="7" borderId="23" xfId="0" applyNumberFormat="1" applyFont="1" applyFill="1" applyBorder="1"/>
    <xf numFmtId="0" fontId="15" fillId="0" borderId="23" xfId="0" applyFont="1" applyBorder="1" applyAlignment="1">
      <alignment horizontal="left" vertical="center"/>
    </xf>
    <xf numFmtId="0" fontId="15" fillId="0" borderId="23" xfId="0" applyFont="1" applyBorder="1" applyAlignment="1">
      <alignment horizontal="right" vertical="center" wrapText="1"/>
    </xf>
    <xf numFmtId="0" fontId="15" fillId="0" borderId="23" xfId="0" applyFont="1" applyBorder="1"/>
    <xf numFmtId="0" fontId="15" fillId="0" borderId="23" xfId="0" applyFont="1" applyBorder="1" applyAlignment="1">
      <alignment horizontal="left" vertical="center" wrapText="1"/>
    </xf>
    <xf numFmtId="0" fontId="36" fillId="0" borderId="0" xfId="0" applyFont="1" applyAlignment="1">
      <alignment horizontal="right"/>
    </xf>
    <xf numFmtId="0" fontId="8" fillId="0" borderId="20" xfId="0" applyFont="1" applyBorder="1"/>
    <xf numFmtId="0" fontId="8" fillId="0" borderId="21" xfId="0" applyFont="1" applyBorder="1"/>
    <xf numFmtId="0" fontId="15" fillId="0" borderId="23" xfId="0" applyFont="1" applyBorder="1" applyAlignment="1">
      <alignment wrapText="1"/>
    </xf>
    <xf numFmtId="165" fontId="15" fillId="7" borderId="23" xfId="66" applyNumberFormat="1" applyFont="1" applyFill="1" applyBorder="1"/>
    <xf numFmtId="165" fontId="8" fillId="7" borderId="24" xfId="0" applyNumberFormat="1" applyFont="1" applyFill="1" applyBorder="1"/>
    <xf numFmtId="165" fontId="8" fillId="8" borderId="25" xfId="0" applyNumberFormat="1" applyFont="1" applyFill="1" applyBorder="1"/>
    <xf numFmtId="165" fontId="8" fillId="7" borderId="25" xfId="0" applyNumberFormat="1" applyFont="1" applyFill="1" applyBorder="1"/>
    <xf numFmtId="165" fontId="8" fillId="8" borderId="26" xfId="0" applyNumberFormat="1" applyFont="1" applyFill="1" applyBorder="1"/>
    <xf numFmtId="165" fontId="15" fillId="0" borderId="23" xfId="0" applyNumberFormat="1" applyFont="1" applyBorder="1" applyAlignment="1">
      <alignment wrapText="1"/>
    </xf>
    <xf numFmtId="165" fontId="15" fillId="7" borderId="27" xfId="44" applyNumberFormat="1" applyFont="1" applyFill="1" applyBorder="1" applyAlignment="1">
      <alignment vertical="top" wrapText="1"/>
    </xf>
    <xf numFmtId="165" fontId="8" fillId="8" borderId="15" xfId="44" applyNumberFormat="1" applyFont="1" applyFill="1" applyBorder="1" applyAlignment="1">
      <alignment vertical="top" wrapText="1"/>
    </xf>
    <xf numFmtId="165" fontId="8" fillId="8" borderId="10" xfId="44" applyNumberFormat="1" applyFont="1" applyFill="1" applyBorder="1" applyAlignment="1">
      <alignment vertical="top" wrapText="1"/>
    </xf>
    <xf numFmtId="165" fontId="15" fillId="7" borderId="28" xfId="44" applyNumberFormat="1" applyFont="1" applyFill="1" applyBorder="1" applyAlignment="1">
      <alignment wrapText="1"/>
    </xf>
    <xf numFmtId="165" fontId="8" fillId="8" borderId="14" xfId="44" applyNumberFormat="1" applyFont="1" applyFill="1" applyBorder="1" applyAlignment="1">
      <alignment vertical="top" wrapText="1"/>
    </xf>
    <xf numFmtId="165" fontId="8" fillId="8" borderId="9" xfId="44" applyNumberFormat="1" applyFont="1" applyFill="1" applyBorder="1" applyAlignment="1">
      <alignment vertical="top" wrapText="1"/>
    </xf>
    <xf numFmtId="165" fontId="15" fillId="8" borderId="16" xfId="44" applyNumberFormat="1" applyFont="1" applyFill="1" applyBorder="1" applyAlignment="1">
      <alignment wrapText="1"/>
    </xf>
    <xf numFmtId="165" fontId="15" fillId="8" borderId="18" xfId="44" applyNumberFormat="1" applyFont="1" applyFill="1" applyBorder="1" applyAlignment="1">
      <alignment wrapText="1"/>
    </xf>
    <xf numFmtId="0" fontId="8" fillId="8" borderId="14" xfId="44" applyFont="1" applyFill="1" applyBorder="1" applyAlignment="1">
      <alignment horizontal="left" vertical="top" wrapText="1" indent="1"/>
    </xf>
    <xf numFmtId="0" fontId="8" fillId="8" borderId="9" xfId="44" applyFont="1" applyFill="1" applyBorder="1" applyAlignment="1">
      <alignment horizontal="left" vertical="top" wrapText="1" indent="1"/>
    </xf>
    <xf numFmtId="0" fontId="15" fillId="8" borderId="16" xfId="44" applyFont="1" applyFill="1" applyBorder="1" applyAlignment="1">
      <alignment horizontal="left" wrapText="1"/>
    </xf>
    <xf numFmtId="0" fontId="15" fillId="8" borderId="18" xfId="44" applyFont="1" applyFill="1" applyBorder="1" applyAlignment="1">
      <alignment horizontal="left" wrapText="1"/>
    </xf>
    <xf numFmtId="164" fontId="8" fillId="7" borderId="20" xfId="51" applyNumberFormat="1" applyFont="1" applyFill="1" applyBorder="1" applyAlignment="1"/>
    <xf numFmtId="164" fontId="8" fillId="7" borderId="20" xfId="54" applyNumberFormat="1" applyFont="1" applyFill="1" applyBorder="1" applyAlignment="1"/>
    <xf numFmtId="164" fontId="8" fillId="8" borderId="21" xfId="51" applyNumberFormat="1" applyFont="1" applyFill="1" applyBorder="1" applyAlignment="1"/>
    <xf numFmtId="164" fontId="8" fillId="8" borderId="21" xfId="54" applyNumberFormat="1" applyFont="1" applyFill="1" applyBorder="1" applyAlignment="1"/>
    <xf numFmtId="164" fontId="8" fillId="7" borderId="21" xfId="51" applyNumberFormat="1" applyFont="1" applyFill="1" applyBorder="1" applyAlignment="1"/>
    <xf numFmtId="164" fontId="8" fillId="7" borderId="21" xfId="54" applyNumberFormat="1" applyFont="1" applyFill="1" applyBorder="1" applyAlignment="1"/>
    <xf numFmtId="164" fontId="8" fillId="8" borderId="22" xfId="51" applyNumberFormat="1" applyFont="1" applyFill="1" applyBorder="1" applyAlignment="1"/>
    <xf numFmtId="164" fontId="8" fillId="8" borderId="22" xfId="54" applyNumberFormat="1" applyFont="1" applyFill="1" applyBorder="1" applyAlignment="1"/>
    <xf numFmtId="165" fontId="15" fillId="7" borderId="22" xfId="0" applyNumberFormat="1" applyFont="1" applyFill="1" applyBorder="1"/>
    <xf numFmtId="164" fontId="15" fillId="7" borderId="23" xfId="51" applyNumberFormat="1" applyFont="1" applyFill="1" applyBorder="1"/>
    <xf numFmtId="0" fontId="15" fillId="7" borderId="23" xfId="0" applyFont="1" applyFill="1" applyBorder="1" applyAlignment="1">
      <alignment horizontal="left" vertical="center" wrapText="1"/>
    </xf>
    <xf numFmtId="0" fontId="15" fillId="7" borderId="27" xfId="44" applyFont="1" applyFill="1" applyBorder="1" applyAlignment="1">
      <alignment horizontal="left" wrapText="1"/>
    </xf>
    <xf numFmtId="165" fontId="15" fillId="7" borderId="27" xfId="44" applyNumberFormat="1" applyFont="1" applyFill="1" applyBorder="1" applyAlignment="1">
      <alignment wrapText="1"/>
    </xf>
    <xf numFmtId="0" fontId="10" fillId="7" borderId="0" xfId="66" applyFont="1" applyFill="1"/>
    <xf numFmtId="0" fontId="15" fillId="7" borderId="0" xfId="66" applyFont="1" applyFill="1" applyAlignment="1">
      <alignment horizontal="left" vertical="center"/>
    </xf>
    <xf numFmtId="0" fontId="8" fillId="7" borderId="0" xfId="66" applyFill="1" applyAlignment="1">
      <alignment horizontal="left" vertical="center"/>
    </xf>
    <xf numFmtId="0" fontId="10" fillId="7" borderId="0" xfId="66" applyFont="1" applyFill="1" applyAlignment="1">
      <alignment horizontal="left"/>
    </xf>
    <xf numFmtId="0" fontId="13" fillId="7" borderId="0" xfId="35" applyFill="1" applyAlignment="1" applyProtection="1"/>
    <xf numFmtId="0" fontId="8" fillId="7" borderId="0" xfId="66" applyFill="1" applyAlignment="1">
      <alignment vertical="top" wrapText="1"/>
    </xf>
    <xf numFmtId="0" fontId="8" fillId="7" borderId="0" xfId="35" applyFont="1" applyFill="1" applyAlignment="1" applyProtection="1">
      <alignment horizontal="left" vertical="top" wrapText="1"/>
    </xf>
    <xf numFmtId="0" fontId="12" fillId="7" borderId="0" xfId="33" applyFont="1" applyFill="1" applyBorder="1" applyAlignment="1" applyProtection="1">
      <alignment vertical="top"/>
      <protection locked="0"/>
    </xf>
    <xf numFmtId="0" fontId="37" fillId="7" borderId="0" xfId="33" applyFont="1" applyFill="1" applyBorder="1" applyAlignment="1" applyProtection="1">
      <alignment vertical="top"/>
      <protection locked="0"/>
    </xf>
    <xf numFmtId="0" fontId="8" fillId="7" borderId="0" xfId="66" applyFill="1" applyAlignment="1">
      <alignment horizontal="left" vertical="top" wrapText="1" indent="2"/>
    </xf>
    <xf numFmtId="3" fontId="31" fillId="7" borderId="0" xfId="66" applyNumberFormat="1" applyFont="1" applyFill="1" applyAlignment="1">
      <alignment horizontal="right" vertical="top"/>
    </xf>
    <xf numFmtId="3" fontId="39" fillId="7" borderId="0" xfId="66" applyNumberFormat="1" applyFont="1" applyFill="1" applyAlignment="1">
      <alignment horizontal="right" vertical="top"/>
    </xf>
    <xf numFmtId="0" fontId="31" fillId="7" borderId="0" xfId="66" applyFont="1" applyFill="1"/>
    <xf numFmtId="0" fontId="8" fillId="0" borderId="0" xfId="0" applyFont="1" applyAlignment="1">
      <alignment vertical="top"/>
    </xf>
    <xf numFmtId="0" fontId="37" fillId="0" borderId="0" xfId="0" applyFont="1"/>
    <xf numFmtId="0" fontId="7" fillId="7" borderId="0" xfId="0" applyFont="1" applyFill="1" applyAlignment="1">
      <alignment horizontal="left" vertical="top" wrapText="1" indent="2"/>
    </xf>
    <xf numFmtId="0" fontId="7" fillId="7" borderId="0" xfId="66" applyFont="1" applyFill="1" applyAlignment="1">
      <alignment horizontal="left" vertical="top" wrapText="1" indent="2"/>
    </xf>
    <xf numFmtId="0" fontId="7" fillId="0" borderId="0" xfId="0" applyFont="1"/>
    <xf numFmtId="0" fontId="7" fillId="7" borderId="0" xfId="0" applyFont="1" applyFill="1"/>
    <xf numFmtId="0" fontId="38" fillId="0" borderId="0" xfId="0" applyFont="1"/>
    <xf numFmtId="0" fontId="7" fillId="7" borderId="0" xfId="0" applyFont="1" applyFill="1" applyAlignment="1">
      <alignment horizontal="left" indent="2"/>
    </xf>
    <xf numFmtId="0" fontId="8" fillId="7" borderId="0" xfId="0" applyFont="1" applyFill="1" applyAlignment="1">
      <alignment horizontal="left" indent="2"/>
    </xf>
    <xf numFmtId="0" fontId="8" fillId="7" borderId="0" xfId="0" applyFont="1" applyFill="1" applyAlignment="1">
      <alignment horizontal="left" vertical="top" indent="2"/>
    </xf>
    <xf numFmtId="0" fontId="7" fillId="7" borderId="0" xfId="66" applyFont="1" applyFill="1" applyAlignment="1">
      <alignment horizontal="left" vertical="top" indent="2"/>
    </xf>
    <xf numFmtId="0" fontId="7" fillId="7" borderId="0" xfId="0" applyFont="1" applyFill="1" applyAlignment="1">
      <alignment horizontal="left" vertical="top" indent="2"/>
    </xf>
    <xf numFmtId="0" fontId="15" fillId="0" borderId="0" xfId="0" applyFont="1"/>
    <xf numFmtId="0" fontId="8" fillId="7" borderId="0" xfId="0" applyFont="1" applyFill="1" applyAlignment="1" applyProtection="1">
      <alignment horizontal="left" vertical="center" wrapText="1" indent="2"/>
      <protection locked="0"/>
    </xf>
    <xf numFmtId="0" fontId="7" fillId="7" borderId="0" xfId="66" applyFont="1" applyFill="1"/>
    <xf numFmtId="3" fontId="7" fillId="7" borderId="0" xfId="67" applyNumberFormat="1" applyFont="1" applyFill="1" applyBorder="1" applyAlignment="1">
      <alignment vertical="top" wrapText="1"/>
    </xf>
    <xf numFmtId="0" fontId="7" fillId="7" borderId="0" xfId="0" applyFont="1" applyFill="1" applyAlignment="1">
      <alignment vertical="top"/>
    </xf>
    <xf numFmtId="0" fontId="8" fillId="7" borderId="0" xfId="0" applyFont="1" applyFill="1" applyAlignment="1">
      <alignment horizontal="right"/>
    </xf>
    <xf numFmtId="0" fontId="7" fillId="7" borderId="0" xfId="66" applyFont="1" applyFill="1" applyAlignment="1">
      <alignment vertical="top"/>
    </xf>
    <xf numFmtId="0" fontId="8" fillId="7" borderId="0" xfId="0" applyFont="1" applyFill="1" applyAlignment="1">
      <alignment vertical="top"/>
    </xf>
    <xf numFmtId="0" fontId="40" fillId="7" borderId="0" xfId="0" applyFont="1" applyFill="1" applyAlignment="1">
      <alignment horizontal="right" vertical="top"/>
    </xf>
    <xf numFmtId="0" fontId="8" fillId="0" borderId="0" xfId="0" applyFont="1" applyAlignment="1">
      <alignment horizontal="right"/>
    </xf>
    <xf numFmtId="3" fontId="15" fillId="7" borderId="0" xfId="0" applyNumberFormat="1" applyFont="1" applyFill="1" applyAlignment="1">
      <alignment horizontal="right"/>
    </xf>
    <xf numFmtId="0" fontId="32" fillId="7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41" fillId="7" borderId="0" xfId="0" applyFont="1" applyFill="1" applyAlignment="1">
      <alignment vertical="top"/>
    </xf>
    <xf numFmtId="3" fontId="15" fillId="7" borderId="0" xfId="0" applyNumberFormat="1" applyFont="1" applyFill="1" applyAlignment="1">
      <alignment horizontal="right" vertical="top"/>
    </xf>
    <xf numFmtId="3" fontId="34" fillId="7" borderId="0" xfId="0" applyNumberFormat="1" applyFont="1" applyFill="1" applyAlignment="1">
      <alignment horizontal="right"/>
    </xf>
    <xf numFmtId="191" fontId="7" fillId="7" borderId="0" xfId="0" applyNumberFormat="1" applyFont="1" applyFill="1" applyAlignment="1">
      <alignment horizontal="left" vertical="top" wrapText="1"/>
    </xf>
    <xf numFmtId="0" fontId="40" fillId="7" borderId="0" xfId="0" applyFont="1" applyFill="1" applyAlignment="1">
      <alignment vertical="top"/>
    </xf>
    <xf numFmtId="3" fontId="8" fillId="9" borderId="21" xfId="0" applyNumberFormat="1" applyFont="1" applyFill="1" applyBorder="1"/>
    <xf numFmtId="0" fontId="7" fillId="9" borderId="0" xfId="0" applyFont="1" applyFill="1" applyAlignment="1">
      <alignment horizontal="left" vertical="top" wrapText="1" indent="2"/>
    </xf>
    <xf numFmtId="0" fontId="8" fillId="9" borderId="0" xfId="66" applyFill="1" applyAlignment="1">
      <alignment horizontal="left" vertical="top" wrapText="1" indent="2"/>
    </xf>
    <xf numFmtId="0" fontId="7" fillId="9" borderId="0" xfId="66" applyFont="1" applyFill="1" applyAlignment="1">
      <alignment horizontal="left" vertical="top" wrapText="1" indent="2"/>
    </xf>
    <xf numFmtId="0" fontId="8" fillId="9" borderId="0" xfId="0" applyFont="1" applyFill="1" applyAlignment="1">
      <alignment horizontal="left" vertical="top" wrapText="1" indent="2"/>
    </xf>
    <xf numFmtId="0" fontId="7" fillId="9" borderId="0" xfId="0" applyFont="1" applyFill="1" applyAlignment="1">
      <alignment horizontal="left" indent="2"/>
    </xf>
    <xf numFmtId="0" fontId="8" fillId="9" borderId="0" xfId="0" applyFont="1" applyFill="1" applyAlignment="1">
      <alignment horizontal="left" indent="2"/>
    </xf>
    <xf numFmtId="0" fontId="8" fillId="9" borderId="0" xfId="0" applyFont="1" applyFill="1" applyAlignment="1">
      <alignment horizontal="left" vertical="top" indent="2"/>
    </xf>
    <xf numFmtId="0" fontId="8" fillId="9" borderId="0" xfId="66" applyFill="1" applyAlignment="1">
      <alignment horizontal="left" vertical="top" indent="2"/>
    </xf>
    <xf numFmtId="0" fontId="7" fillId="9" borderId="0" xfId="0" applyFont="1" applyFill="1" applyAlignment="1" applyProtection="1">
      <alignment horizontal="left" vertical="center" wrapText="1" indent="2"/>
      <protection locked="0"/>
    </xf>
    <xf numFmtId="3" fontId="15" fillId="7" borderId="25" xfId="66" applyNumberFormat="1" applyFont="1" applyFill="1" applyBorder="1" applyAlignment="1">
      <alignment horizontal="right" vertical="top"/>
    </xf>
    <xf numFmtId="3" fontId="8" fillId="9" borderId="25" xfId="0" applyNumberFormat="1" applyFont="1" applyFill="1" applyBorder="1" applyAlignment="1">
      <alignment vertical="center"/>
    </xf>
    <xf numFmtId="3" fontId="8" fillId="9" borderId="25" xfId="0" applyNumberFormat="1" applyFont="1" applyFill="1" applyBorder="1"/>
    <xf numFmtId="3" fontId="15" fillId="7" borderId="21" xfId="66" applyNumberFormat="1" applyFont="1" applyFill="1" applyBorder="1" applyAlignment="1">
      <alignment horizontal="right" vertical="top"/>
    </xf>
    <xf numFmtId="3" fontId="8" fillId="9" borderId="21" xfId="0" applyNumberFormat="1" applyFont="1" applyFill="1" applyBorder="1" applyAlignment="1">
      <alignment vertical="center"/>
    </xf>
    <xf numFmtId="3" fontId="8" fillId="9" borderId="21" xfId="0" applyNumberFormat="1" applyFont="1" applyFill="1" applyBorder="1" applyAlignment="1">
      <alignment vertical="top"/>
    </xf>
    <xf numFmtId="0" fontId="15" fillId="0" borderId="30" xfId="0" applyFont="1" applyBorder="1" applyAlignment="1">
      <alignment wrapText="1"/>
    </xf>
    <xf numFmtId="0" fontId="15" fillId="7" borderId="30" xfId="0" applyFont="1" applyFill="1" applyBorder="1" applyAlignment="1">
      <alignment horizontal="right" wrapText="1"/>
    </xf>
    <xf numFmtId="0" fontId="15" fillId="7" borderId="23" xfId="0" applyFont="1" applyFill="1" applyBorder="1" applyAlignment="1">
      <alignment horizontal="right" wrapText="1"/>
    </xf>
    <xf numFmtId="3" fontId="8" fillId="9" borderId="0" xfId="0" applyNumberFormat="1" applyFont="1" applyFill="1" applyAlignment="1">
      <alignment horizontal="right" vertical="top"/>
    </xf>
    <xf numFmtId="3" fontId="8" fillId="7" borderId="0" xfId="0" applyNumberFormat="1" applyFont="1" applyFill="1" applyAlignment="1">
      <alignment horizontal="right"/>
    </xf>
    <xf numFmtId="3" fontId="26" fillId="7" borderId="21" xfId="67" applyNumberFormat="1" applyFont="1" applyFill="1" applyBorder="1" applyAlignment="1">
      <alignment horizontal="left" vertical="top"/>
    </xf>
    <xf numFmtId="3" fontId="7" fillId="9" borderId="21" xfId="67" applyNumberFormat="1" applyFont="1" applyFill="1" applyBorder="1" applyAlignment="1">
      <alignment horizontal="left" vertical="top" wrapText="1" indent="2"/>
    </xf>
    <xf numFmtId="3" fontId="7" fillId="7" borderId="21" xfId="67" applyNumberFormat="1" applyFont="1" applyFill="1" applyBorder="1" applyAlignment="1">
      <alignment horizontal="left" vertical="top" indent="2"/>
    </xf>
    <xf numFmtId="3" fontId="7" fillId="9" borderId="21" xfId="67" applyNumberFormat="1" applyFont="1" applyFill="1" applyBorder="1" applyAlignment="1">
      <alignment horizontal="left" vertical="top" indent="2"/>
    </xf>
    <xf numFmtId="0" fontId="7" fillId="7" borderId="21" xfId="0" applyFont="1" applyFill="1" applyBorder="1" applyAlignment="1">
      <alignment horizontal="left" vertical="top" wrapText="1" indent="2"/>
    </xf>
    <xf numFmtId="0" fontId="7" fillId="7" borderId="21" xfId="0" applyFont="1" applyFill="1" applyBorder="1" applyAlignment="1">
      <alignment horizontal="left" vertical="top" indent="2"/>
    </xf>
    <xf numFmtId="3" fontId="7" fillId="7" borderId="21" xfId="67" applyNumberFormat="1" applyFont="1" applyFill="1" applyBorder="1" applyAlignment="1">
      <alignment horizontal="left" indent="2"/>
    </xf>
    <xf numFmtId="0" fontId="7" fillId="9" borderId="21" xfId="0" applyFont="1" applyFill="1" applyBorder="1" applyAlignment="1">
      <alignment horizontal="left" vertical="top" indent="2"/>
    </xf>
    <xf numFmtId="0" fontId="7" fillId="9" borderId="21" xfId="0" applyFont="1" applyFill="1" applyBorder="1" applyAlignment="1">
      <alignment horizontal="left" vertical="top" wrapText="1" indent="2"/>
    </xf>
    <xf numFmtId="0" fontId="7" fillId="7" borderId="21" xfId="0" applyFont="1" applyFill="1" applyBorder="1" applyAlignment="1">
      <alignment horizontal="left" indent="2"/>
    </xf>
    <xf numFmtId="0" fontId="7" fillId="9" borderId="21" xfId="0" applyFont="1" applyFill="1" applyBorder="1" applyAlignment="1">
      <alignment horizontal="left" indent="2"/>
    </xf>
    <xf numFmtId="0" fontId="8" fillId="9" borderId="21" xfId="0" applyFont="1" applyFill="1" applyBorder="1" applyAlignment="1">
      <alignment horizontal="left" vertical="top" indent="2"/>
    </xf>
    <xf numFmtId="0" fontId="8" fillId="7" borderId="21" xfId="0" applyFont="1" applyFill="1" applyBorder="1" applyAlignment="1">
      <alignment horizontal="left" vertical="top" indent="2"/>
    </xf>
    <xf numFmtId="0" fontId="7" fillId="0" borderId="21" xfId="0" applyFont="1" applyBorder="1" applyAlignment="1">
      <alignment horizontal="left" vertical="top" wrapText="1" indent="2"/>
    </xf>
    <xf numFmtId="0" fontId="7" fillId="9" borderId="21" xfId="0" applyFont="1" applyFill="1" applyBorder="1" applyAlignment="1" applyProtection="1">
      <alignment horizontal="left" wrapText="1" indent="2"/>
      <protection locked="0"/>
    </xf>
    <xf numFmtId="0" fontId="7" fillId="7" borderId="21" xfId="0" applyFont="1" applyFill="1" applyBorder="1" applyAlignment="1" applyProtection="1">
      <alignment horizontal="left" wrapText="1" indent="2"/>
      <protection locked="0"/>
    </xf>
    <xf numFmtId="0" fontId="42" fillId="7" borderId="21" xfId="0" applyFont="1" applyFill="1" applyBorder="1" applyAlignment="1">
      <alignment horizontal="left" vertical="top" wrapText="1"/>
    </xf>
    <xf numFmtId="3" fontId="42" fillId="7" borderId="21" xfId="67" applyNumberFormat="1" applyFont="1" applyFill="1" applyBorder="1" applyAlignment="1">
      <alignment horizontal="left" vertical="top"/>
    </xf>
    <xf numFmtId="3" fontId="15" fillId="7" borderId="21" xfId="0" applyNumberFormat="1" applyFont="1" applyFill="1" applyBorder="1" applyAlignment="1">
      <alignment horizontal="right"/>
    </xf>
    <xf numFmtId="3" fontId="8" fillId="9" borderId="21" xfId="0" applyNumberFormat="1" applyFont="1" applyFill="1" applyBorder="1" applyAlignment="1">
      <alignment horizontal="right" vertical="top"/>
    </xf>
    <xf numFmtId="3" fontId="8" fillId="7" borderId="21" xfId="0" applyNumberFormat="1" applyFont="1" applyFill="1" applyBorder="1" applyAlignment="1">
      <alignment horizontal="right"/>
    </xf>
    <xf numFmtId="0" fontId="15" fillId="7" borderId="23" xfId="0" applyFont="1" applyFill="1" applyBorder="1" applyAlignment="1">
      <alignment wrapText="1"/>
    </xf>
    <xf numFmtId="0" fontId="15" fillId="7" borderId="33" xfId="0" applyFont="1" applyFill="1" applyBorder="1" applyAlignment="1">
      <alignment horizontal="right" wrapText="1"/>
    </xf>
    <xf numFmtId="0" fontId="6" fillId="9" borderId="21" xfId="0" applyFont="1" applyFill="1" applyBorder="1" applyAlignment="1">
      <alignment horizontal="left" indent="2"/>
    </xf>
    <xf numFmtId="0" fontId="6" fillId="9" borderId="21" xfId="0" applyFont="1" applyFill="1" applyBorder="1" applyAlignment="1">
      <alignment horizontal="left" vertical="center" wrapText="1" indent="2"/>
    </xf>
    <xf numFmtId="3" fontId="6" fillId="7" borderId="21" xfId="67" applyNumberFormat="1" applyFont="1" applyFill="1" applyBorder="1" applyAlignment="1">
      <alignment horizontal="left" indent="2"/>
    </xf>
    <xf numFmtId="0" fontId="6" fillId="9" borderId="21" xfId="0" applyFont="1" applyFill="1" applyBorder="1"/>
    <xf numFmtId="0" fontId="6" fillId="7" borderId="21" xfId="0" applyFont="1" applyFill="1" applyBorder="1" applyAlignment="1" applyProtection="1">
      <alignment horizontal="left" vertical="top" wrapText="1" indent="2"/>
      <protection locked="0"/>
    </xf>
    <xf numFmtId="0" fontId="6" fillId="9" borderId="21" xfId="0" applyFont="1" applyFill="1" applyBorder="1" applyAlignment="1">
      <alignment horizontal="left" vertical="top" indent="2"/>
    </xf>
    <xf numFmtId="0" fontId="6" fillId="7" borderId="21" xfId="0" applyFont="1" applyFill="1" applyBorder="1" applyAlignment="1">
      <alignment horizontal="left" vertical="top" indent="2"/>
    </xf>
    <xf numFmtId="0" fontId="6" fillId="7" borderId="21" xfId="0" applyFont="1" applyFill="1" applyBorder="1" applyAlignment="1">
      <alignment horizontal="left" wrapText="1" indent="2"/>
    </xf>
    <xf numFmtId="0" fontId="6" fillId="9" borderId="21" xfId="0" applyFont="1" applyFill="1" applyBorder="1" applyAlignment="1">
      <alignment horizontal="left" vertical="top" wrapText="1" indent="2"/>
    </xf>
    <xf numFmtId="0" fontId="6" fillId="7" borderId="21" xfId="0" applyFont="1" applyFill="1" applyBorder="1" applyAlignment="1">
      <alignment horizontal="left" vertical="top" wrapText="1" indent="2"/>
    </xf>
    <xf numFmtId="3" fontId="6" fillId="9" borderId="21" xfId="67" applyNumberFormat="1" applyFont="1" applyFill="1" applyBorder="1" applyAlignment="1">
      <alignment horizontal="left" indent="2"/>
    </xf>
    <xf numFmtId="0" fontId="6" fillId="9" borderId="21" xfId="0" applyFont="1" applyFill="1" applyBorder="1" applyAlignment="1">
      <alignment horizontal="left" wrapText="1" indent="2"/>
    </xf>
    <xf numFmtId="3" fontId="6" fillId="9" borderId="21" xfId="67" applyNumberFormat="1" applyFont="1" applyFill="1" applyBorder="1" applyAlignment="1">
      <alignment horizontal="left" vertical="top" indent="2"/>
    </xf>
    <xf numFmtId="3" fontId="6" fillId="7" borderId="21" xfId="67" applyNumberFormat="1" applyFont="1" applyFill="1" applyBorder="1" applyAlignment="1">
      <alignment horizontal="left" vertical="top" indent="2"/>
    </xf>
    <xf numFmtId="0" fontId="11" fillId="7" borderId="0" xfId="66" applyFont="1" applyFill="1" applyAlignment="1">
      <alignment horizontal="left" vertical="center"/>
    </xf>
    <xf numFmtId="165" fontId="8" fillId="8" borderId="19" xfId="44" applyNumberFormat="1" applyFont="1" applyFill="1" applyBorder="1" applyAlignment="1">
      <alignment vertical="top" wrapText="1"/>
    </xf>
    <xf numFmtId="0" fontId="5" fillId="9" borderId="21" xfId="0" applyFont="1" applyFill="1" applyBorder="1" applyAlignment="1">
      <alignment horizontal="left" vertical="top" wrapText="1" indent="2"/>
    </xf>
    <xf numFmtId="0" fontId="43" fillId="7" borderId="0" xfId="0" applyFont="1" applyFill="1" applyAlignment="1">
      <alignment vertical="top"/>
    </xf>
    <xf numFmtId="192" fontId="14" fillId="0" borderId="0" xfId="0" applyNumberFormat="1" applyFont="1"/>
    <xf numFmtId="0" fontId="15" fillId="9" borderId="34" xfId="0" applyFont="1" applyFill="1" applyBorder="1"/>
    <xf numFmtId="3" fontId="15" fillId="9" borderId="23" xfId="66" applyNumberFormat="1" applyFont="1" applyFill="1" applyBorder="1" applyAlignment="1">
      <alignment horizontal="right" vertical="top"/>
    </xf>
    <xf numFmtId="3" fontId="15" fillId="9" borderId="35" xfId="66" applyNumberFormat="1" applyFont="1" applyFill="1" applyBorder="1" applyAlignment="1">
      <alignment horizontal="right" vertical="top"/>
    </xf>
    <xf numFmtId="191" fontId="40" fillId="7" borderId="0" xfId="0" applyNumberFormat="1" applyFont="1" applyFill="1" applyAlignment="1">
      <alignment horizontal="left" vertical="top" wrapText="1"/>
    </xf>
    <xf numFmtId="3" fontId="15" fillId="0" borderId="23" xfId="0" applyNumberFormat="1" applyFont="1" applyBorder="1"/>
    <xf numFmtId="3" fontId="8" fillId="2" borderId="29" xfId="67" applyNumberFormat="1" applyFont="1" applyFill="1" applyBorder="1" applyAlignment="1">
      <alignment horizontal="left" vertical="top" indent="2"/>
    </xf>
    <xf numFmtId="0" fontId="31" fillId="0" borderId="23" xfId="0" applyFont="1" applyBorder="1"/>
    <xf numFmtId="3" fontId="31" fillId="7" borderId="23" xfId="67" applyNumberFormat="1" applyFont="1" applyFill="1" applyBorder="1" applyAlignment="1">
      <alignment vertical="top" wrapText="1"/>
    </xf>
    <xf numFmtId="3" fontId="31" fillId="0" borderId="23" xfId="0" applyNumberFormat="1" applyFont="1" applyBorder="1"/>
    <xf numFmtId="3" fontId="31" fillId="7" borderId="23" xfId="0" applyNumberFormat="1" applyFont="1" applyFill="1" applyBorder="1" applyAlignment="1">
      <alignment vertical="top"/>
    </xf>
    <xf numFmtId="0" fontId="4" fillId="0" borderId="34" xfId="0" applyFont="1" applyBorder="1" applyAlignment="1">
      <alignment horizontal="left" vertical="top" wrapText="1" indent="2"/>
    </xf>
    <xf numFmtId="0" fontId="4" fillId="9" borderId="34" xfId="0" applyFont="1" applyFill="1" applyBorder="1" applyAlignment="1">
      <alignment horizontal="left" vertical="top" wrapText="1" indent="2"/>
    </xf>
    <xf numFmtId="3" fontId="4" fillId="9" borderId="21" xfId="67" applyNumberFormat="1" applyFont="1" applyFill="1" applyBorder="1" applyAlignment="1">
      <alignment horizontal="left" indent="2"/>
    </xf>
    <xf numFmtId="0" fontId="7" fillId="0" borderId="21" xfId="0" applyFont="1" applyBorder="1" applyAlignment="1">
      <alignment horizontal="left" vertical="top" indent="2"/>
    </xf>
    <xf numFmtId="0" fontId="4" fillId="7" borderId="21" xfId="0" applyFont="1" applyFill="1" applyBorder="1" applyAlignment="1">
      <alignment horizontal="left" indent="2"/>
    </xf>
    <xf numFmtId="0" fontId="6" fillId="7" borderId="21" xfId="0" applyFont="1" applyFill="1" applyBorder="1" applyAlignment="1">
      <alignment horizontal="left" indent="2"/>
    </xf>
    <xf numFmtId="3" fontId="3" fillId="7" borderId="21" xfId="67" applyNumberFormat="1" applyFont="1" applyFill="1" applyBorder="1" applyAlignment="1">
      <alignment horizontal="left" vertical="top" indent="2"/>
    </xf>
    <xf numFmtId="0" fontId="3" fillId="9" borderId="21" xfId="0" applyFont="1" applyFill="1" applyBorder="1" applyAlignment="1">
      <alignment horizontal="left" vertical="center" wrapText="1" indent="2"/>
    </xf>
    <xf numFmtId="0" fontId="3" fillId="9" borderId="21" xfId="0" applyFont="1" applyFill="1" applyBorder="1" applyAlignment="1">
      <alignment horizontal="left" vertical="top" wrapText="1" indent="2"/>
    </xf>
    <xf numFmtId="3" fontId="3" fillId="7" borderId="21" xfId="67" applyNumberFormat="1" applyFont="1" applyFill="1" applyBorder="1" applyAlignment="1">
      <alignment horizontal="left" indent="2"/>
    </xf>
    <xf numFmtId="0" fontId="3" fillId="7" borderId="21" xfId="0" applyFont="1" applyFill="1" applyBorder="1" applyAlignment="1">
      <alignment horizontal="left" vertical="top" wrapText="1" indent="2"/>
    </xf>
    <xf numFmtId="0" fontId="3" fillId="7" borderId="21" xfId="0" applyFont="1" applyFill="1" applyBorder="1" applyAlignment="1">
      <alignment horizontal="left" vertical="top" indent="2"/>
    </xf>
    <xf numFmtId="0" fontId="3" fillId="9" borderId="21" xfId="0" applyFont="1" applyFill="1" applyBorder="1" applyAlignment="1">
      <alignment horizontal="left" vertical="top" indent="2"/>
    </xf>
    <xf numFmtId="0" fontId="3" fillId="9" borderId="0" xfId="66" applyFont="1" applyFill="1" applyAlignment="1">
      <alignment horizontal="left" vertical="top" wrapText="1" indent="2"/>
    </xf>
    <xf numFmtId="3" fontId="8" fillId="9" borderId="0" xfId="67" applyNumberFormat="1" applyFont="1" applyFill="1" applyBorder="1" applyAlignment="1">
      <alignment horizontal="left" vertical="top" indent="2"/>
    </xf>
    <xf numFmtId="0" fontId="26" fillId="7" borderId="0" xfId="0" applyFont="1" applyFill="1" applyAlignment="1">
      <alignment horizontal="left" vertical="top"/>
    </xf>
    <xf numFmtId="0" fontId="3" fillId="9" borderId="0" xfId="0" applyFont="1" applyFill="1" applyAlignment="1" applyProtection="1">
      <alignment horizontal="left" vertical="top" wrapText="1" indent="2"/>
      <protection locked="0"/>
    </xf>
    <xf numFmtId="3" fontId="3" fillId="7" borderId="0" xfId="67" applyNumberFormat="1" applyFont="1" applyFill="1" applyBorder="1" applyAlignment="1">
      <alignment horizontal="left" vertical="top" indent="2"/>
    </xf>
    <xf numFmtId="3" fontId="8" fillId="7" borderId="0" xfId="67" applyNumberFormat="1" applyFont="1" applyFill="1" applyBorder="1" applyAlignment="1">
      <alignment horizontal="left" vertical="top" indent="2"/>
    </xf>
    <xf numFmtId="0" fontId="42" fillId="9" borderId="0" xfId="0" applyFont="1" applyFill="1" applyAlignment="1">
      <alignment horizontal="left" vertical="top"/>
    </xf>
    <xf numFmtId="183" fontId="8" fillId="7" borderId="0" xfId="66" applyNumberFormat="1" applyFill="1" applyAlignment="1">
      <alignment horizontal="left" vertical="top" indent="2"/>
    </xf>
    <xf numFmtId="0" fontId="42" fillId="9" borderId="0" xfId="0" applyFont="1" applyFill="1" applyAlignment="1" applyProtection="1">
      <alignment horizontal="left" vertical="top" wrapText="1"/>
      <protection locked="0"/>
    </xf>
    <xf numFmtId="0" fontId="42" fillId="7" borderId="0" xfId="0" applyFont="1" applyFill="1" applyAlignment="1" applyProtection="1">
      <alignment horizontal="left" vertical="top" wrapText="1"/>
      <protection locked="0"/>
    </xf>
    <xf numFmtId="0" fontId="26" fillId="7" borderId="0" xfId="0" applyFont="1" applyFill="1" applyAlignment="1">
      <alignment horizontal="left" vertical="top" wrapText="1"/>
    </xf>
    <xf numFmtId="0" fontId="42" fillId="9" borderId="0" xfId="0" applyFont="1" applyFill="1" applyAlignment="1" applyProtection="1">
      <alignment horizontal="left" vertical="top"/>
      <protection locked="0"/>
    </xf>
    <xf numFmtId="3" fontId="8" fillId="7" borderId="25" xfId="66" applyNumberFormat="1" applyFill="1" applyBorder="1" applyAlignment="1">
      <alignment horizontal="right" vertical="top"/>
    </xf>
    <xf numFmtId="3" fontId="8" fillId="7" borderId="21" xfId="66" applyNumberFormat="1" applyFill="1" applyBorder="1" applyAlignment="1">
      <alignment horizontal="right" vertical="top"/>
    </xf>
    <xf numFmtId="3" fontId="3" fillId="9" borderId="25" xfId="66" applyNumberFormat="1" applyFont="1" applyFill="1" applyBorder="1" applyAlignment="1">
      <alignment horizontal="right" vertical="top"/>
    </xf>
    <xf numFmtId="3" fontId="3" fillId="9" borderId="21" xfId="66" applyNumberFormat="1" applyFont="1" applyFill="1" applyBorder="1" applyAlignment="1">
      <alignment horizontal="right" vertical="top"/>
    </xf>
    <xf numFmtId="3" fontId="3" fillId="7" borderId="25" xfId="66" applyNumberFormat="1" applyFont="1" applyFill="1" applyBorder="1" applyAlignment="1">
      <alignment horizontal="right" vertical="top"/>
    </xf>
    <xf numFmtId="3" fontId="3" fillId="7" borderId="21" xfId="66" applyNumberFormat="1" applyFont="1" applyFill="1" applyBorder="1" applyAlignment="1">
      <alignment horizontal="right" vertical="top"/>
    </xf>
    <xf numFmtId="3" fontId="8" fillId="9" borderId="25" xfId="66" applyNumberFormat="1" applyFill="1" applyBorder="1" applyAlignment="1">
      <alignment horizontal="right" vertical="top"/>
    </xf>
    <xf numFmtId="3" fontId="8" fillId="9" borderId="21" xfId="66" applyNumberFormat="1" applyFill="1" applyBorder="1" applyAlignment="1">
      <alignment horizontal="right" vertical="top"/>
    </xf>
    <xf numFmtId="3" fontId="3" fillId="0" borderId="25" xfId="0" applyNumberFormat="1" applyFont="1" applyBorder="1"/>
    <xf numFmtId="3" fontId="3" fillId="0" borderId="21" xfId="0" applyNumberFormat="1" applyFont="1" applyBorder="1"/>
    <xf numFmtId="3" fontId="3" fillId="9" borderId="21" xfId="0" applyNumberFormat="1" applyFont="1" applyFill="1" applyBorder="1" applyAlignment="1">
      <alignment horizontal="right"/>
    </xf>
    <xf numFmtId="3" fontId="3" fillId="7" borderId="21" xfId="0" applyNumberFormat="1" applyFont="1" applyFill="1" applyBorder="1" applyAlignment="1">
      <alignment horizontal="right"/>
    </xf>
    <xf numFmtId="3" fontId="3" fillId="9" borderId="21" xfId="66" applyNumberFormat="1" applyFont="1" applyFill="1" applyBorder="1" applyAlignment="1">
      <alignment horizontal="right" vertical="center"/>
    </xf>
    <xf numFmtId="3" fontId="8" fillId="9" borderId="25" xfId="66" applyNumberFormat="1" applyFill="1" applyBorder="1" applyAlignment="1">
      <alignment vertical="top"/>
    </xf>
    <xf numFmtId="3" fontId="8" fillId="9" borderId="21" xfId="66" applyNumberFormat="1" applyFill="1" applyBorder="1" applyAlignment="1">
      <alignment vertical="top"/>
    </xf>
    <xf numFmtId="3" fontId="3" fillId="9" borderId="25" xfId="0" applyNumberFormat="1" applyFont="1" applyFill="1" applyBorder="1"/>
    <xf numFmtId="3" fontId="31" fillId="9" borderId="25" xfId="66" applyNumberFormat="1" applyFont="1" applyFill="1" applyBorder="1" applyAlignment="1">
      <alignment vertical="top"/>
    </xf>
    <xf numFmtId="3" fontId="31" fillId="9" borderId="21" xfId="66" applyNumberFormat="1" applyFont="1" applyFill="1" applyBorder="1" applyAlignment="1">
      <alignment horizontal="right" vertical="top"/>
    </xf>
    <xf numFmtId="3" fontId="31" fillId="9" borderId="25" xfId="0" applyNumberFormat="1" applyFont="1" applyFill="1" applyBorder="1"/>
    <xf numFmtId="3" fontId="31" fillId="9" borderId="25" xfId="66" applyNumberFormat="1" applyFont="1" applyFill="1" applyBorder="1" applyAlignment="1">
      <alignment horizontal="right" vertical="top"/>
    </xf>
    <xf numFmtId="3" fontId="8" fillId="7" borderId="0" xfId="0" applyNumberFormat="1" applyFont="1" applyFill="1" applyAlignment="1">
      <alignment horizontal="right" vertical="top"/>
    </xf>
    <xf numFmtId="3" fontId="3" fillId="7" borderId="0" xfId="0" applyNumberFormat="1" applyFont="1" applyFill="1" applyAlignment="1">
      <alignment horizontal="right"/>
    </xf>
    <xf numFmtId="3" fontId="3" fillId="7" borderId="0" xfId="0" applyNumberFormat="1" applyFont="1" applyFill="1" applyAlignment="1">
      <alignment horizontal="right" vertical="center"/>
    </xf>
    <xf numFmtId="3" fontId="3" fillId="7" borderId="0" xfId="0" applyNumberFormat="1" applyFont="1" applyFill="1" applyAlignment="1">
      <alignment horizontal="right" wrapText="1"/>
    </xf>
    <xf numFmtId="3" fontId="3" fillId="9" borderId="0" xfId="0" applyNumberFormat="1" applyFont="1" applyFill="1" applyAlignment="1">
      <alignment vertical="center"/>
    </xf>
    <xf numFmtId="3" fontId="3" fillId="9" borderId="0" xfId="0" applyNumberFormat="1" applyFont="1" applyFill="1" applyAlignment="1">
      <alignment horizontal="right"/>
    </xf>
    <xf numFmtId="3" fontId="3" fillId="7" borderId="21" xfId="0" applyNumberFormat="1" applyFont="1" applyFill="1" applyBorder="1" applyAlignment="1">
      <alignment horizontal="right" vertical="top"/>
    </xf>
    <xf numFmtId="3" fontId="3" fillId="7" borderId="0" xfId="0" applyNumberFormat="1" applyFont="1" applyFill="1" applyAlignment="1">
      <alignment horizontal="right" vertical="top"/>
    </xf>
    <xf numFmtId="3" fontId="3" fillId="9" borderId="0" xfId="0" applyNumberFormat="1" applyFont="1" applyFill="1" applyAlignment="1">
      <alignment horizontal="right" vertical="center"/>
    </xf>
    <xf numFmtId="3" fontId="3" fillId="9" borderId="21" xfId="0" applyNumberFormat="1" applyFont="1" applyFill="1" applyBorder="1"/>
    <xf numFmtId="3" fontId="3" fillId="9" borderId="0" xfId="0" applyNumberFormat="1" applyFont="1" applyFill="1" applyAlignment="1">
      <alignment horizontal="right" vertical="top"/>
    </xf>
    <xf numFmtId="3" fontId="3" fillId="9" borderId="21" xfId="0" applyNumberFormat="1" applyFont="1" applyFill="1" applyBorder="1" applyAlignment="1">
      <alignment horizontal="right" vertical="top"/>
    </xf>
    <xf numFmtId="3" fontId="3" fillId="7" borderId="21" xfId="0" applyNumberFormat="1" applyFont="1" applyFill="1" applyBorder="1" applyAlignment="1">
      <alignment horizontal="right" vertical="center"/>
    </xf>
    <xf numFmtId="3" fontId="3" fillId="9" borderId="21" xfId="0" applyNumberFormat="1" applyFont="1" applyFill="1" applyBorder="1" applyAlignment="1">
      <alignment horizontal="right" vertical="center"/>
    </xf>
    <xf numFmtId="3" fontId="3" fillId="7" borderId="0" xfId="0" applyNumberFormat="1" applyFont="1" applyFill="1"/>
    <xf numFmtId="3" fontId="3" fillId="7" borderId="0" xfId="0" applyNumberFormat="1" applyFont="1" applyFill="1" applyAlignment="1" applyProtection="1">
      <alignment horizontal="right" wrapText="1"/>
      <protection locked="0"/>
    </xf>
    <xf numFmtId="3" fontId="3" fillId="9" borderId="0" xfId="0" applyNumberFormat="1" applyFont="1" applyFill="1" applyAlignment="1" applyProtection="1">
      <alignment horizontal="right" wrapText="1"/>
      <protection locked="0"/>
    </xf>
    <xf numFmtId="3" fontId="3" fillId="9" borderId="21" xfId="0" applyNumberFormat="1" applyFont="1" applyFill="1" applyBorder="1" applyAlignment="1" applyProtection="1">
      <alignment horizontal="right" wrapText="1"/>
      <protection locked="0"/>
    </xf>
    <xf numFmtId="3" fontId="3" fillId="7" borderId="31" xfId="0" applyNumberFormat="1" applyFont="1" applyFill="1" applyBorder="1" applyAlignment="1" applyProtection="1">
      <alignment horizontal="right" vertical="top"/>
      <protection locked="0"/>
    </xf>
    <xf numFmtId="3" fontId="3" fillId="7" borderId="32" xfId="0" applyNumberFormat="1" applyFont="1" applyFill="1" applyBorder="1" applyAlignment="1" applyProtection="1">
      <alignment horizontal="right" vertical="top"/>
      <protection locked="0"/>
    </xf>
    <xf numFmtId="3" fontId="3" fillId="7" borderId="0" xfId="0" applyNumberFormat="1" applyFont="1" applyFill="1" applyAlignment="1">
      <alignment horizontal="right" vertical="top" wrapText="1"/>
    </xf>
    <xf numFmtId="3" fontId="3" fillId="7" borderId="21" xfId="0" applyNumberFormat="1" applyFont="1" applyFill="1" applyBorder="1" applyAlignment="1">
      <alignment horizontal="right" vertical="top" wrapText="1"/>
    </xf>
    <xf numFmtId="3" fontId="3" fillId="7" borderId="21" xfId="0" applyNumberFormat="1" applyFont="1" applyFill="1" applyBorder="1" applyAlignment="1">
      <alignment horizontal="right" wrapText="1"/>
    </xf>
    <xf numFmtId="3" fontId="3" fillId="9" borderId="0" xfId="0" applyNumberFormat="1" applyFont="1" applyFill="1"/>
    <xf numFmtId="3" fontId="3" fillId="9" borderId="21" xfId="0" applyNumberFormat="1" applyFont="1" applyFill="1" applyBorder="1" applyAlignment="1">
      <alignment horizontal="right" wrapText="1"/>
    </xf>
    <xf numFmtId="3" fontId="3" fillId="9" borderId="0" xfId="0" applyNumberFormat="1" applyFont="1" applyFill="1" applyAlignment="1">
      <alignment horizontal="right" wrapText="1"/>
    </xf>
    <xf numFmtId="3" fontId="3" fillId="0" borderId="0" xfId="0" applyNumberFormat="1" applyFont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7" borderId="21" xfId="0" applyNumberFormat="1" applyFont="1" applyFill="1" applyBorder="1" applyAlignment="1">
      <alignment vertical="center"/>
    </xf>
    <xf numFmtId="3" fontId="3" fillId="7" borderId="0" xfId="68" applyNumberFormat="1" applyFont="1" applyFill="1" applyAlignment="1">
      <alignment horizontal="right"/>
    </xf>
    <xf numFmtId="3" fontId="3" fillId="7" borderId="21" xfId="0" applyNumberFormat="1" applyFont="1" applyFill="1" applyBorder="1"/>
    <xf numFmtId="3" fontId="3" fillId="7" borderId="0" xfId="68" applyNumberFormat="1" applyFont="1" applyFill="1" applyAlignment="1">
      <alignment horizontal="right" vertical="top"/>
    </xf>
    <xf numFmtId="3" fontId="3" fillId="7" borderId="21" xfId="68" applyNumberFormat="1" applyFont="1" applyFill="1" applyBorder="1" applyAlignment="1">
      <alignment horizontal="right" vertical="top"/>
    </xf>
    <xf numFmtId="3" fontId="8" fillId="7" borderId="21" xfId="0" applyNumberFormat="1" applyFont="1" applyFill="1" applyBorder="1" applyAlignment="1">
      <alignment horizontal="right" vertical="top"/>
    </xf>
    <xf numFmtId="3" fontId="31" fillId="7" borderId="25" xfId="66" applyNumberFormat="1" applyFont="1" applyFill="1" applyBorder="1" applyAlignment="1">
      <alignment horizontal="right" vertical="top"/>
    </xf>
    <xf numFmtId="3" fontId="31" fillId="7" borderId="21" xfId="66" applyNumberFormat="1" applyFont="1" applyFill="1" applyBorder="1" applyAlignment="1">
      <alignment horizontal="right" vertical="top"/>
    </xf>
    <xf numFmtId="0" fontId="42" fillId="9" borderId="21" xfId="0" applyFont="1" applyFill="1" applyBorder="1" applyAlignment="1">
      <alignment horizontal="left" vertical="top"/>
    </xf>
    <xf numFmtId="3" fontId="8" fillId="9" borderId="0" xfId="0" applyNumberFormat="1" applyFont="1" applyFill="1" applyAlignment="1">
      <alignment horizontal="right"/>
    </xf>
    <xf numFmtId="3" fontId="8" fillId="9" borderId="21" xfId="0" applyNumberFormat="1" applyFont="1" applyFill="1" applyBorder="1" applyAlignment="1">
      <alignment horizontal="right"/>
    </xf>
    <xf numFmtId="0" fontId="8" fillId="9" borderId="21" xfId="0" applyFont="1" applyFill="1" applyBorder="1" applyAlignment="1">
      <alignment horizontal="left" vertical="top" wrapText="1" indent="2"/>
    </xf>
    <xf numFmtId="3" fontId="8" fillId="9" borderId="21" xfId="67" applyNumberFormat="1" applyFont="1" applyFill="1" applyBorder="1" applyAlignment="1">
      <alignment horizontal="left" vertical="top" indent="2"/>
    </xf>
    <xf numFmtId="3" fontId="8" fillId="7" borderId="21" xfId="67" applyNumberFormat="1" applyFont="1" applyFill="1" applyBorder="1" applyAlignment="1">
      <alignment horizontal="left" vertical="top" indent="2"/>
    </xf>
    <xf numFmtId="3" fontId="42" fillId="9" borderId="21" xfId="67" applyNumberFormat="1" applyFont="1" applyFill="1" applyBorder="1" applyAlignment="1">
      <alignment horizontal="left" vertical="top"/>
    </xf>
    <xf numFmtId="0" fontId="42" fillId="7" borderId="21" xfId="0" applyFont="1" applyFill="1" applyBorder="1" applyAlignment="1" applyProtection="1">
      <alignment horizontal="left" wrapText="1"/>
      <protection locked="0"/>
    </xf>
    <xf numFmtId="0" fontId="2" fillId="7" borderId="21" xfId="0" applyFont="1" applyFill="1" applyBorder="1" applyAlignment="1">
      <alignment horizontal="left" vertical="top" wrapText="1" indent="2"/>
    </xf>
    <xf numFmtId="3" fontId="2" fillId="7" borderId="21" xfId="67" applyNumberFormat="1" applyFont="1" applyFill="1" applyBorder="1" applyAlignment="1">
      <alignment horizontal="left" vertical="top" indent="2"/>
    </xf>
    <xf numFmtId="3" fontId="31" fillId="9" borderId="0" xfId="0" applyNumberFormat="1" applyFont="1" applyFill="1" applyAlignment="1">
      <alignment horizontal="right"/>
    </xf>
    <xf numFmtId="3" fontId="31" fillId="9" borderId="21" xfId="0" applyNumberFormat="1" applyFont="1" applyFill="1" applyBorder="1" applyAlignment="1">
      <alignment horizontal="right"/>
    </xf>
    <xf numFmtId="3" fontId="31" fillId="9" borderId="0" xfId="0" applyNumberFormat="1" applyFont="1" applyFill="1" applyAlignment="1">
      <alignment horizontal="right" vertical="top"/>
    </xf>
    <xf numFmtId="3" fontId="8" fillId="7" borderId="0" xfId="0" applyNumberFormat="1" applyFont="1" applyFill="1" applyAlignment="1">
      <alignment horizontal="right" vertical="top" wrapText="1"/>
    </xf>
    <xf numFmtId="3" fontId="8" fillId="7" borderId="21" xfId="0" applyNumberFormat="1" applyFont="1" applyFill="1" applyBorder="1" applyAlignment="1">
      <alignment horizontal="right" vertical="top" wrapText="1"/>
    </xf>
    <xf numFmtId="3" fontId="31" fillId="7" borderId="0" xfId="0" applyNumberFormat="1" applyFont="1" applyFill="1" applyAlignment="1">
      <alignment horizontal="right" wrapText="1"/>
    </xf>
    <xf numFmtId="3" fontId="31" fillId="7" borderId="21" xfId="0" applyNumberFormat="1" applyFont="1" applyFill="1" applyBorder="1" applyAlignment="1">
      <alignment horizontal="right" wrapText="1"/>
    </xf>
    <xf numFmtId="3" fontId="31" fillId="7" borderId="0" xfId="0" applyNumberFormat="1" applyFont="1" applyFill="1" applyAlignment="1">
      <alignment horizontal="right"/>
    </xf>
    <xf numFmtId="3" fontId="31" fillId="7" borderId="21" xfId="0" applyNumberFormat="1" applyFont="1" applyFill="1" applyBorder="1" applyAlignment="1">
      <alignment horizontal="right"/>
    </xf>
    <xf numFmtId="3" fontId="31" fillId="7" borderId="0" xfId="68" applyNumberFormat="1" applyFont="1" applyFill="1" applyAlignment="1">
      <alignment horizontal="right" vertical="top"/>
    </xf>
    <xf numFmtId="3" fontId="31" fillId="7" borderId="21" xfId="68" applyNumberFormat="1" applyFont="1" applyFill="1" applyBorder="1" applyAlignment="1">
      <alignment horizontal="right" vertical="top"/>
    </xf>
    <xf numFmtId="3" fontId="42" fillId="9" borderId="21" xfId="67" applyNumberFormat="1" applyFont="1" applyFill="1" applyBorder="1" applyAlignment="1">
      <alignment horizontal="left"/>
    </xf>
    <xf numFmtId="3" fontId="31" fillId="9" borderId="34" xfId="0" applyNumberFormat="1" applyFont="1" applyFill="1" applyBorder="1" applyAlignment="1">
      <alignment horizontal="right"/>
    </xf>
    <xf numFmtId="0" fontId="15" fillId="7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3" fontId="3" fillId="0" borderId="21" xfId="0" applyNumberFormat="1" applyFont="1" applyBorder="1" applyAlignment="1">
      <alignment horizontal="right"/>
    </xf>
    <xf numFmtId="3" fontId="31" fillId="9" borderId="21" xfId="0" applyNumberFormat="1" applyFont="1" applyFill="1" applyBorder="1" applyAlignment="1">
      <alignment horizontal="right" vertical="top"/>
    </xf>
    <xf numFmtId="3" fontId="3" fillId="7" borderId="21" xfId="21" applyNumberFormat="1" applyFont="1" applyFill="1" applyBorder="1" applyAlignment="1">
      <alignment horizontal="right" vertical="top"/>
    </xf>
    <xf numFmtId="3" fontId="3" fillId="7" borderId="0" xfId="21" applyNumberFormat="1" applyFont="1" applyFill="1" applyAlignment="1">
      <alignment horizontal="right"/>
    </xf>
    <xf numFmtId="3" fontId="15" fillId="0" borderId="35" xfId="0" applyNumberFormat="1" applyFont="1" applyBorder="1"/>
    <xf numFmtId="0" fontId="1" fillId="7" borderId="21" xfId="0" applyFont="1" applyFill="1" applyBorder="1" applyAlignment="1">
      <alignment horizontal="left" vertical="top" indent="2"/>
    </xf>
    <xf numFmtId="0" fontId="1" fillId="9" borderId="21" xfId="0" applyFont="1" applyFill="1" applyBorder="1" applyAlignment="1">
      <alignment horizontal="left" vertical="top" wrapText="1" indent="2"/>
    </xf>
    <xf numFmtId="3" fontId="1" fillId="7" borderId="21" xfId="0" applyNumberFormat="1" applyFont="1" applyFill="1" applyBorder="1"/>
  </cellXfs>
  <cellStyles count="71">
    <cellStyle name="£" xfId="1" xr:uid="{00000000-0005-0000-0000-000000000000}"/>
    <cellStyle name="AbyA" xfId="2" xr:uid="{00000000-0005-0000-0000-000001000000}"/>
    <cellStyle name="CellBACode" xfId="3" xr:uid="{00000000-0005-0000-0000-000002000000}"/>
    <cellStyle name="CellBAName" xfId="4" xr:uid="{00000000-0005-0000-0000-000003000000}"/>
    <cellStyle name="CellBAValue" xfId="5" xr:uid="{00000000-0005-0000-0000-000004000000}"/>
    <cellStyle name="CellMCCode" xfId="6" xr:uid="{00000000-0005-0000-0000-000005000000}"/>
    <cellStyle name="CellMCName" xfId="7" xr:uid="{00000000-0005-0000-0000-000006000000}"/>
    <cellStyle name="CellMCValue" xfId="8" xr:uid="{00000000-0005-0000-0000-000007000000}"/>
    <cellStyle name="CellNationCode" xfId="9" xr:uid="{00000000-0005-0000-0000-000008000000}"/>
    <cellStyle name="CellNationName" xfId="10" xr:uid="{00000000-0005-0000-0000-000009000000}"/>
    <cellStyle name="CellNationValue" xfId="11" xr:uid="{00000000-0005-0000-0000-00000A000000}"/>
    <cellStyle name="CellNormal" xfId="12" xr:uid="{00000000-0005-0000-0000-00000B000000}"/>
    <cellStyle name="CellRegionCode" xfId="13" xr:uid="{00000000-0005-0000-0000-00000C000000}"/>
    <cellStyle name="CellRegionName" xfId="14" xr:uid="{00000000-0005-0000-0000-00000D000000}"/>
    <cellStyle name="CellRegionValue" xfId="15" xr:uid="{00000000-0005-0000-0000-00000E000000}"/>
    <cellStyle name="cells" xfId="16" xr:uid="{00000000-0005-0000-0000-00000F000000}"/>
    <cellStyle name="CellUACode" xfId="17" xr:uid="{00000000-0005-0000-0000-000010000000}"/>
    <cellStyle name="CellUAName" xfId="18" xr:uid="{00000000-0005-0000-0000-000011000000}"/>
    <cellStyle name="CellUAValue" xfId="19" xr:uid="{00000000-0005-0000-0000-000012000000}"/>
    <cellStyle name="column field" xfId="20" xr:uid="{00000000-0005-0000-0000-000013000000}"/>
    <cellStyle name="Comma" xfId="21" builtinId="3"/>
    <cellStyle name="Comma 2" xfId="22" xr:uid="{00000000-0005-0000-0000-000015000000}"/>
    <cellStyle name="Comma 2 2" xfId="67" xr:uid="{FE2F5670-9B6D-4190-B1CC-0BF9DC354118}"/>
    <cellStyle name="Comma 3" xfId="23" xr:uid="{00000000-0005-0000-0000-000016000000}"/>
    <cellStyle name="Currency 2" xfId="24" xr:uid="{00000000-0005-0000-0000-000017000000}"/>
    <cellStyle name="Data_Total" xfId="25" xr:uid="{00000000-0005-0000-0000-000018000000}"/>
    <cellStyle name="field" xfId="26" xr:uid="{00000000-0005-0000-0000-000019000000}"/>
    <cellStyle name="field names" xfId="27" xr:uid="{00000000-0005-0000-0000-00001A000000}"/>
    <cellStyle name="footer" xfId="28" xr:uid="{00000000-0005-0000-0000-00001B000000}"/>
    <cellStyle name="Gray2" xfId="29" xr:uid="{00000000-0005-0000-0000-00001C000000}"/>
    <cellStyle name="Gray2M" xfId="30" xr:uid="{00000000-0005-0000-0000-00001D000000}"/>
    <cellStyle name="Gray2M1P" xfId="31" xr:uid="{00000000-0005-0000-0000-00001E000000}"/>
    <cellStyle name="heading" xfId="32" xr:uid="{00000000-0005-0000-0000-00001F000000}"/>
    <cellStyle name="Heading 1" xfId="33" builtinId="16"/>
    <cellStyle name="Headings" xfId="34" xr:uid="{00000000-0005-0000-0000-000021000000}"/>
    <cellStyle name="Hyperlink" xfId="35" builtinId="8"/>
    <cellStyle name="Hyperlink 2" xfId="36" xr:uid="{00000000-0005-0000-0000-000023000000}"/>
    <cellStyle name="Hyperlink 3" xfId="37" xr:uid="{00000000-0005-0000-0000-000024000000}"/>
    <cellStyle name="Integer" xfId="38" xr:uid="{00000000-0005-0000-0000-000025000000}"/>
    <cellStyle name="Normal" xfId="0" builtinId="0"/>
    <cellStyle name="Normal 2" xfId="39" xr:uid="{00000000-0005-0000-0000-000027000000}"/>
    <cellStyle name="Normal 2 2" xfId="40" xr:uid="{00000000-0005-0000-0000-000028000000}"/>
    <cellStyle name="Normal 2 2 2" xfId="69" xr:uid="{E99C2D72-7E93-4E20-9345-B2A5BEA689DB}"/>
    <cellStyle name="Normal 2 3" xfId="66" xr:uid="{A23A5859-3BFB-478E-85B0-2DCC55FFE4BD}"/>
    <cellStyle name="Normal 3" xfId="41" xr:uid="{00000000-0005-0000-0000-000029000000}"/>
    <cellStyle name="Normal 3 2" xfId="68" xr:uid="{D0E90867-16B5-4C6D-AB38-7EEAC158816E}"/>
    <cellStyle name="Normal 4" xfId="42" xr:uid="{00000000-0005-0000-0000-00002A000000}"/>
    <cellStyle name="Normal 5" xfId="43" xr:uid="{00000000-0005-0000-0000-00002B000000}"/>
    <cellStyle name="Normal_Final serviceIBA_table" xfId="44" xr:uid="{00000000-0005-0000-0000-00002C000000}"/>
    <cellStyle name="Num" xfId="45" xr:uid="{00000000-0005-0000-0000-00002E000000}"/>
    <cellStyle name="Num 1D" xfId="46" xr:uid="{00000000-0005-0000-0000-00002F000000}"/>
    <cellStyle name="Num 1D 2" xfId="47" xr:uid="{00000000-0005-0000-0000-000030000000}"/>
    <cellStyle name="Num 2" xfId="48" xr:uid="{00000000-0005-0000-0000-000031000000}"/>
    <cellStyle name="P10Diff" xfId="49" xr:uid="{00000000-0005-0000-0000-000032000000}"/>
    <cellStyle name="P20Diff" xfId="50" xr:uid="{00000000-0005-0000-0000-000033000000}"/>
    <cellStyle name="Percent" xfId="51" builtinId="5"/>
    <cellStyle name="Percent 2" xfId="52" xr:uid="{00000000-0005-0000-0000-000035000000}"/>
    <cellStyle name="Percent 3" xfId="53" xr:uid="{00000000-0005-0000-0000-000036000000}"/>
    <cellStyle name="Percent 4" xfId="54" xr:uid="{00000000-0005-0000-0000-000037000000}"/>
    <cellStyle name="Percent 4 2" xfId="70" xr:uid="{66486AB1-A9BD-4496-B8A2-A562301B6954}"/>
    <cellStyle name="Row_CategoryHeadings" xfId="55" xr:uid="{00000000-0005-0000-0000-000038000000}"/>
    <cellStyle name="rowfield" xfId="56" xr:uid="{00000000-0005-0000-0000-000039000000}"/>
    <cellStyle name="Source" xfId="57" xr:uid="{00000000-0005-0000-0000-00003A000000}"/>
    <cellStyle name="Table_Name" xfId="58" xr:uid="{00000000-0005-0000-0000-00003B000000}"/>
    <cellStyle name="Test" xfId="59" xr:uid="{00000000-0005-0000-0000-00003C000000}"/>
    <cellStyle name="Tou_Rev" xfId="60" xr:uid="{00000000-0005-0000-0000-00003D000000}"/>
    <cellStyle name="Toupdate" xfId="61" xr:uid="{00000000-0005-0000-0000-00003E000000}"/>
    <cellStyle name="updated" xfId="62" xr:uid="{00000000-0005-0000-0000-00003F000000}"/>
    <cellStyle name="Warnings" xfId="63" xr:uid="{00000000-0005-0000-0000-000040000000}"/>
    <cellStyle name="Xs% 250" xfId="64" xr:uid="{00000000-0005-0000-0000-000041000000}"/>
    <cellStyle name="Xs% -250" xfId="65" xr:uid="{00000000-0005-0000-0000-000042000000}"/>
  </cellStyles>
  <dxfs count="9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/>
  <dimension ref="A1:B18"/>
  <sheetViews>
    <sheetView zoomScale="90" zoomScaleNormal="90" workbookViewId="0">
      <selection activeCell="D19" sqref="D19"/>
    </sheetView>
  </sheetViews>
  <sheetFormatPr defaultColWidth="8.84375" defaultRowHeight="15.5" x14ac:dyDescent="0.35"/>
  <cols>
    <col min="1" max="1" width="9" style="9" customWidth="1"/>
    <col min="2" max="16384" width="8.84375" style="9"/>
  </cols>
  <sheetData>
    <row r="1" spans="1:2" ht="19" x14ac:dyDescent="0.4">
      <c r="A1" s="36" t="s">
        <v>354</v>
      </c>
    </row>
    <row r="2" spans="1:2" ht="15.65" customHeight="1" x14ac:dyDescent="0.35">
      <c r="A2" s="161" t="s">
        <v>126</v>
      </c>
      <c r="B2" s="5"/>
    </row>
    <row r="3" spans="1:2" ht="15.65" customHeight="1" x14ac:dyDescent="0.35">
      <c r="A3" s="161" t="s">
        <v>127</v>
      </c>
      <c r="B3" s="5"/>
    </row>
    <row r="4" spans="1:2" ht="15.65" customHeight="1" x14ac:dyDescent="0.35">
      <c r="A4" s="161" t="s">
        <v>193</v>
      </c>
      <c r="B4" s="5"/>
    </row>
    <row r="5" spans="1:2" ht="15.65" customHeight="1" x14ac:dyDescent="0.35">
      <c r="A5" s="161" t="s">
        <v>203</v>
      </c>
      <c r="B5" s="5"/>
    </row>
    <row r="6" spans="1:2" ht="15.65" customHeight="1" x14ac:dyDescent="0.35">
      <c r="A6" s="161" t="s">
        <v>147</v>
      </c>
      <c r="B6" s="5"/>
    </row>
    <row r="7" spans="1:2" ht="15.65" customHeight="1" x14ac:dyDescent="0.35">
      <c r="A7" s="161" t="s">
        <v>30</v>
      </c>
      <c r="B7" s="5"/>
    </row>
    <row r="8" spans="1:2" ht="15.65" customHeight="1" x14ac:dyDescent="0.35">
      <c r="A8" s="161" t="s">
        <v>128</v>
      </c>
      <c r="B8" s="5"/>
    </row>
    <row r="9" spans="1:2" ht="15.65" customHeight="1" x14ac:dyDescent="0.35">
      <c r="A9" s="161" t="s">
        <v>129</v>
      </c>
      <c r="B9" s="5"/>
    </row>
    <row r="10" spans="1:2" ht="15.65" customHeight="1" x14ac:dyDescent="0.35">
      <c r="A10" s="161" t="s">
        <v>204</v>
      </c>
      <c r="B10" s="5"/>
    </row>
    <row r="11" spans="1:2" ht="15.65" customHeight="1" x14ac:dyDescent="0.35">
      <c r="A11" s="161" t="s">
        <v>205</v>
      </c>
      <c r="B11" s="5"/>
    </row>
    <row r="12" spans="1:2" ht="15.65" customHeight="1" x14ac:dyDescent="0.35">
      <c r="A12" s="161" t="s">
        <v>206</v>
      </c>
      <c r="B12" s="5"/>
    </row>
    <row r="13" spans="1:2" ht="15.65" customHeight="1" x14ac:dyDescent="0.35">
      <c r="A13" s="161" t="s">
        <v>207</v>
      </c>
      <c r="B13" s="5"/>
    </row>
    <row r="14" spans="1:2" ht="15.65" customHeight="1" x14ac:dyDescent="0.35">
      <c r="A14" s="161" t="s">
        <v>208</v>
      </c>
      <c r="B14" s="5"/>
    </row>
    <row r="15" spans="1:2" ht="15.65" customHeight="1" x14ac:dyDescent="0.35">
      <c r="A15" s="161" t="s">
        <v>146</v>
      </c>
      <c r="B15" s="5"/>
    </row>
    <row r="16" spans="1:2" ht="15.65" customHeight="1" x14ac:dyDescent="0.35">
      <c r="A16" s="161" t="s">
        <v>209</v>
      </c>
      <c r="B16" s="5"/>
    </row>
    <row r="17" spans="1:1" x14ac:dyDescent="0.35">
      <c r="A17" s="30"/>
    </row>
    <row r="18" spans="1:1" x14ac:dyDescent="0.35">
      <c r="A18" s="161" t="s">
        <v>234</v>
      </c>
    </row>
  </sheetData>
  <hyperlinks>
    <hyperlink ref="A2" location="Tabl_1a!A1" display="Tabl 1a: Newid mewn Cyllid Allanol Cyfun (AEF), wedi’i addasu ar gyfer trosglwyddiadau, yn ôl Awdurdod Unedol" xr:uid="{00000000-0004-0000-0400-000000000000}"/>
    <hyperlink ref="A3" location="Tabl_1b!A1" display="Tabl 1b: Newid mewn Cyllid Allanol Cyfun (AEF) ynghyd ag ychwanegiad cyllid, heb ei addasu ar gyfer trosglwyddiadau, yn ôl awdurdod unedol" xr:uid="{00000000-0004-0000-0400-000001000000}"/>
    <hyperlink ref="A4" location="Tabl_1c!A1" display="Tabl 1c: Cyllid Allanol Cyfun (AEF), yn ôl Awdurdod Unedol, 2024-25" xr:uid="{00000000-0004-0000-0400-000002000000}"/>
    <hyperlink ref="A5" location="Tabl_2a!A1" display="Tabl 2a: Dadansoddiad o'r Cyllid Cyfalaf Cyffredinol (GCF), yn ôl Awdurdod Unedol, 2024-25" xr:uid="{00000000-0004-0000-0400-000003000000}"/>
    <hyperlink ref="A6" location="Tabl_2b!A1" display="Tabl 2b: Setliad cyfalaf llywodraeth leol, yn ôl portffolio gweinidogol" xr:uid="{00000000-0004-0000-0400-000004000000}"/>
    <hyperlink ref="A7" location="Tabl_2c!A1" display="Tabl 2c: Cydrannau Cyllid Cyfalaf Asesiad o Wariant Safonol (SSA), yn ôl Awdurdod Unedol" xr:uid="{00000000-0004-0000-0400-000005000000}"/>
    <hyperlink ref="A8" location="Tabl_3!A1" display="Tabl 3: Cyfrifoldebau Newydd, yn ôl Awdurdod Unedol" xr:uid="{00000000-0004-0000-0400-000006000000}"/>
    <hyperlink ref="A9" location="Tabl_4a!A1" display="Tabl 4a: Cymhariaeth o gyfanswm Asesiad o Wariant Safonol (SSA), yn ôl Awdurdod Unedol" xr:uid="{00000000-0004-0000-0400-000007000000}"/>
    <hyperlink ref="A10" location="Tabl_4b!A1" display="Tabl 4b: Cyfansymiau sector yr Asesiadau Gwariant Safonol (SSA), wedi’i addasu ar gyfer trosglwyddiadau, yn ôl Awdurdod Unedol, 2023-24" xr:uid="{00000000-0004-0000-0400-000008000000}"/>
    <hyperlink ref="A11" location="Tabl_4c!A1" display="Tabl 4c: Cyfansymiau sector yr Asesiadau Gwariant Safonol (SSA), yn ôl Awdurdod Unedol, 2024-25" xr:uid="{00000000-0004-0000-0400-000009000000}"/>
    <hyperlink ref="A12" location="Tabl_4d!A1" display="Tabl 4d: Asesiadau ar sail Dangosyddion Gwasanaethau (IBAs), yn ôl Awdurdod Unedol, 2024-25" xr:uid="{00000000-0004-0000-0400-00000A000000}"/>
    <hyperlink ref="A13" location="Tabl_5!A1" display="Tabl 5: Manylion Prif Gyllid Cynghorau, yn ôl Awdurdod Unedol, 2024-25" xr:uid="{00000000-0004-0000-0400-00000B000000}"/>
    <hyperlink ref="A14" location="Tabl_6!A1" display="Tabl 6: Newidiadau i sylfaen Cyllid Allanol Cyfun (AEF) 2024-25, yn ôl Awdurdod Unedol" xr:uid="{00000000-0004-0000-0400-00000C000000}"/>
    <hyperlink ref="A15" location="Tabl_7!A1" display="Tabl 7: Rhestr a symiau amcangyfrifedig o Grantiau ar gyfer gyfan Cymru" xr:uid="{00000000-0004-0000-0400-00000D000000}"/>
    <hyperlink ref="A16" location="Tabl_8!A1" display="Tabl 8: Mae'r tabl yn ynysu effaith unigol diweddaru rhai elfennau o fformiwla 2023-24 drwy defnyddio data 2024-25" xr:uid="{00000000-0004-0000-0400-00000E000000}"/>
    <hyperlink ref="A18" location="Nodiadau!A1" display="Nodiadau" xr:uid="{379B2E01-C2E2-4AE7-9C93-F858EDEB38F6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N27"/>
  <sheetViews>
    <sheetView showGridLines="0" zoomScale="70" zoomScaleNormal="70" workbookViewId="0">
      <selection activeCell="B4" sqref="B4:K26"/>
    </sheetView>
  </sheetViews>
  <sheetFormatPr defaultColWidth="9.23046875" defaultRowHeight="15.5" x14ac:dyDescent="0.35"/>
  <cols>
    <col min="1" max="1" width="30.23046875" style="6" customWidth="1"/>
    <col min="2" max="4" width="11.69140625" style="6" customWidth="1"/>
    <col min="5" max="5" width="12.61328125" style="6" customWidth="1"/>
    <col min="6" max="7" width="11.69140625" style="6" customWidth="1"/>
    <col min="8" max="8" width="12.69140625" style="6" customWidth="1"/>
    <col min="9" max="11" width="11.69140625" style="6" customWidth="1"/>
    <col min="12" max="16384" width="9.23046875" style="6"/>
  </cols>
  <sheetData>
    <row r="1" spans="1:14" s="1" customFormat="1" ht="21.5" customHeight="1" x14ac:dyDescent="0.25">
      <c r="A1" s="58" t="s">
        <v>215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4" s="1" customFormat="1" ht="20.5" customHeight="1" thickBot="1" x14ac:dyDescent="0.4">
      <c r="A2" s="23" t="s">
        <v>98</v>
      </c>
      <c r="B2" s="22"/>
      <c r="C2" s="22"/>
      <c r="D2" s="22"/>
      <c r="E2" s="22"/>
      <c r="F2" s="22"/>
      <c r="G2" s="22"/>
      <c r="H2" s="22"/>
      <c r="I2" s="22"/>
      <c r="J2" s="22"/>
      <c r="K2" s="122"/>
      <c r="L2" s="17"/>
    </row>
    <row r="3" spans="1:14" s="3" customFormat="1" ht="46.75" customHeight="1" thickBot="1" x14ac:dyDescent="0.4">
      <c r="A3" s="120" t="s">
        <v>23</v>
      </c>
      <c r="B3" s="125" t="s">
        <v>32</v>
      </c>
      <c r="C3" s="125" t="s">
        <v>33</v>
      </c>
      <c r="D3" s="125" t="s">
        <v>34</v>
      </c>
      <c r="E3" s="125" t="s">
        <v>35</v>
      </c>
      <c r="F3" s="125" t="s">
        <v>36</v>
      </c>
      <c r="G3" s="125" t="s">
        <v>67</v>
      </c>
      <c r="H3" s="125" t="s">
        <v>37</v>
      </c>
      <c r="I3" s="125" t="s">
        <v>38</v>
      </c>
      <c r="J3" s="125" t="s">
        <v>39</v>
      </c>
      <c r="K3" s="125" t="s">
        <v>29</v>
      </c>
    </row>
    <row r="4" spans="1:14" s="1" customFormat="1" ht="20.149999999999999" customHeight="1" x14ac:dyDescent="0.35">
      <c r="A4" s="123" t="s">
        <v>7</v>
      </c>
      <c r="B4" s="93">
        <v>65421553.323029898</v>
      </c>
      <c r="C4" s="93">
        <v>1044281.24036491</v>
      </c>
      <c r="D4" s="93">
        <v>48496127.800407603</v>
      </c>
      <c r="E4" s="93">
        <v>6463656.1891793599</v>
      </c>
      <c r="F4" s="93">
        <v>3861355.1302727498</v>
      </c>
      <c r="G4" s="93">
        <v>31111914.9154156</v>
      </c>
      <c r="H4" s="93">
        <v>508247.22658251697</v>
      </c>
      <c r="I4" s="93">
        <v>5221796.5441150004</v>
      </c>
      <c r="J4" s="93">
        <v>7409851.4870289601</v>
      </c>
      <c r="K4" s="93">
        <v>169538783.85639662</v>
      </c>
      <c r="M4" s="65"/>
      <c r="N4" s="65"/>
    </row>
    <row r="5" spans="1:14" s="1" customFormat="1" ht="15.65" customHeight="1" x14ac:dyDescent="0.35">
      <c r="A5" s="98" t="s">
        <v>0</v>
      </c>
      <c r="B5" s="96">
        <v>113480109.879022</v>
      </c>
      <c r="C5" s="96">
        <v>1919521.7837767799</v>
      </c>
      <c r="D5" s="96">
        <v>83806336.834925905</v>
      </c>
      <c r="E5" s="96">
        <v>13262971.7393589</v>
      </c>
      <c r="F5" s="96">
        <v>6762465.5405861</v>
      </c>
      <c r="G5" s="96">
        <v>59751940.537121497</v>
      </c>
      <c r="H5" s="96">
        <v>493834.39138179203</v>
      </c>
      <c r="I5" s="96">
        <v>8170573.0785007002</v>
      </c>
      <c r="J5" s="96">
        <v>13639417.5063187</v>
      </c>
      <c r="K5" s="96">
        <v>301287171.29099238</v>
      </c>
      <c r="M5" s="65"/>
      <c r="N5" s="65"/>
    </row>
    <row r="6" spans="1:14" s="1" customFormat="1" ht="15.65" customHeight="1" x14ac:dyDescent="0.35">
      <c r="A6" s="124" t="s">
        <v>1</v>
      </c>
      <c r="B6" s="99">
        <v>97430569.920682102</v>
      </c>
      <c r="C6" s="99">
        <v>1599847.8633443599</v>
      </c>
      <c r="D6" s="99">
        <v>84420444.139969498</v>
      </c>
      <c r="E6" s="99">
        <v>9670944.6270832401</v>
      </c>
      <c r="F6" s="99">
        <v>6496071.1189136896</v>
      </c>
      <c r="G6" s="99">
        <v>49646817.65879</v>
      </c>
      <c r="H6" s="99">
        <v>174108.736588734</v>
      </c>
      <c r="I6" s="99">
        <v>9209778.8864616398</v>
      </c>
      <c r="J6" s="99">
        <v>15705911.5661602</v>
      </c>
      <c r="K6" s="99">
        <v>274354494.51799345</v>
      </c>
      <c r="M6" s="65"/>
      <c r="N6" s="65"/>
    </row>
    <row r="7" spans="1:14" s="1" customFormat="1" ht="15.65" customHeight="1" x14ac:dyDescent="0.35">
      <c r="A7" s="98" t="s">
        <v>8</v>
      </c>
      <c r="B7" s="96">
        <v>97490327.716195494</v>
      </c>
      <c r="C7" s="96">
        <v>1314301.8291520199</v>
      </c>
      <c r="D7" s="96">
        <v>73173990.382988304</v>
      </c>
      <c r="E7" s="96">
        <v>8147627.8818585603</v>
      </c>
      <c r="F7" s="96">
        <v>5344979.98777497</v>
      </c>
      <c r="G7" s="96">
        <v>41043406.6976059</v>
      </c>
      <c r="H7" s="96">
        <v>168517.71090503599</v>
      </c>
      <c r="I7" s="96">
        <v>8768886.2975660004</v>
      </c>
      <c r="J7" s="96">
        <v>12741080.767033</v>
      </c>
      <c r="K7" s="96">
        <v>248193119.2710793</v>
      </c>
      <c r="M7" s="65"/>
      <c r="N7" s="65"/>
    </row>
    <row r="8" spans="1:14" s="1" customFormat="1" ht="15.65" customHeight="1" x14ac:dyDescent="0.35">
      <c r="A8" s="124" t="s">
        <v>9</v>
      </c>
      <c r="B8" s="99">
        <v>142201286.28602901</v>
      </c>
      <c r="C8" s="99">
        <v>2153537.54589266</v>
      </c>
      <c r="D8" s="99">
        <v>95132158.621905401</v>
      </c>
      <c r="E8" s="99">
        <v>10854249.9371952</v>
      </c>
      <c r="F8" s="99">
        <v>8701438.3552165609</v>
      </c>
      <c r="G8" s="99">
        <v>66140072.920812398</v>
      </c>
      <c r="H8" s="99">
        <v>225093.538663015</v>
      </c>
      <c r="I8" s="99">
        <v>9746169.0543628801</v>
      </c>
      <c r="J8" s="99">
        <v>13696219.943525599</v>
      </c>
      <c r="K8" s="99">
        <v>348850226.20360279</v>
      </c>
      <c r="M8" s="65"/>
      <c r="N8" s="65"/>
    </row>
    <row r="9" spans="1:14" s="1" customFormat="1" ht="15.65" customHeight="1" x14ac:dyDescent="0.35">
      <c r="A9" s="98" t="s">
        <v>10</v>
      </c>
      <c r="B9" s="96">
        <v>119757871.69212499</v>
      </c>
      <c r="C9" s="96">
        <v>1938836.1658783201</v>
      </c>
      <c r="D9" s="96">
        <v>92957153.195343494</v>
      </c>
      <c r="E9" s="96">
        <v>8198874.8531486299</v>
      </c>
      <c r="F9" s="96">
        <v>7558531.1279411297</v>
      </c>
      <c r="G9" s="96">
        <v>52247695.285319597</v>
      </c>
      <c r="H9" s="96">
        <v>321698.495176122</v>
      </c>
      <c r="I9" s="96">
        <v>9658111.0026666392</v>
      </c>
      <c r="J9" s="96">
        <v>12609459.102784101</v>
      </c>
      <c r="K9" s="96">
        <v>305248230.92038304</v>
      </c>
      <c r="M9" s="65"/>
      <c r="N9" s="65"/>
    </row>
    <row r="10" spans="1:14" s="1" customFormat="1" ht="15.65" customHeight="1" x14ac:dyDescent="0.35">
      <c r="A10" s="124" t="s">
        <v>2</v>
      </c>
      <c r="B10" s="99">
        <v>119939535.955329</v>
      </c>
      <c r="C10" s="99">
        <v>1854968.34041344</v>
      </c>
      <c r="D10" s="99">
        <v>90135719.121908203</v>
      </c>
      <c r="E10" s="99">
        <v>15346012.1819469</v>
      </c>
      <c r="F10" s="99">
        <v>7398082.0739683202</v>
      </c>
      <c r="G10" s="99">
        <v>62303781.7937572</v>
      </c>
      <c r="H10" s="99">
        <v>47934.263739119699</v>
      </c>
      <c r="I10" s="99">
        <v>8831137.0629362892</v>
      </c>
      <c r="J10" s="99">
        <v>15947157.678220401</v>
      </c>
      <c r="K10" s="99">
        <v>321804328.47221887</v>
      </c>
      <c r="M10" s="65"/>
      <c r="N10" s="65"/>
    </row>
    <row r="11" spans="1:14" s="1" customFormat="1" ht="15.65" customHeight="1" x14ac:dyDescent="0.35">
      <c r="A11" s="98" t="s">
        <v>3</v>
      </c>
      <c r="B11" s="96">
        <v>65717094.137871601</v>
      </c>
      <c r="C11" s="96">
        <v>1125972.3338003301</v>
      </c>
      <c r="D11" s="96">
        <v>50163568.833339401</v>
      </c>
      <c r="E11" s="96">
        <v>7453027.1010162598</v>
      </c>
      <c r="F11" s="96">
        <v>3963236.3824484101</v>
      </c>
      <c r="G11" s="96">
        <v>33402816.066651601</v>
      </c>
      <c r="H11" s="96">
        <v>107276.17481602301</v>
      </c>
      <c r="I11" s="96">
        <v>5197127.5378239797</v>
      </c>
      <c r="J11" s="96">
        <v>9867449.7447772399</v>
      </c>
      <c r="K11" s="96">
        <v>176997568.31254482</v>
      </c>
      <c r="M11" s="65"/>
      <c r="N11" s="65"/>
    </row>
    <row r="12" spans="1:14" s="1" customFormat="1" ht="15.65" customHeight="1" x14ac:dyDescent="0.35">
      <c r="A12" s="124" t="s">
        <v>11</v>
      </c>
      <c r="B12" s="99">
        <v>112376527.37169801</v>
      </c>
      <c r="C12" s="99">
        <v>1867065.0707322699</v>
      </c>
      <c r="D12" s="99">
        <v>86669598.156443596</v>
      </c>
      <c r="E12" s="99">
        <v>11247592.889369201</v>
      </c>
      <c r="F12" s="99">
        <v>6957598.7585509503</v>
      </c>
      <c r="G12" s="99">
        <v>54922980.5577676</v>
      </c>
      <c r="H12" s="99">
        <v>365928.64131396799</v>
      </c>
      <c r="I12" s="99">
        <v>7885441.80733814</v>
      </c>
      <c r="J12" s="99">
        <v>13831177.873440299</v>
      </c>
      <c r="K12" s="99">
        <v>296123911.12665403</v>
      </c>
      <c r="M12" s="65"/>
      <c r="N12" s="65"/>
    </row>
    <row r="13" spans="1:14" s="1" customFormat="1" ht="15.65" customHeight="1" x14ac:dyDescent="0.35">
      <c r="A13" s="98" t="s">
        <v>12</v>
      </c>
      <c r="B13" s="96">
        <v>176733662.295082</v>
      </c>
      <c r="C13" s="96">
        <v>2693622.2027344601</v>
      </c>
      <c r="D13" s="96">
        <v>132744126.102722</v>
      </c>
      <c r="E13" s="96">
        <v>15692116.5922163</v>
      </c>
      <c r="F13" s="96">
        <v>10519823.851698101</v>
      </c>
      <c r="G13" s="96">
        <v>78773266.078280494</v>
      </c>
      <c r="H13" s="96">
        <v>1194545.5422912601</v>
      </c>
      <c r="I13" s="96">
        <v>14149991.8440725</v>
      </c>
      <c r="J13" s="96">
        <v>18770178.018670801</v>
      </c>
      <c r="K13" s="96">
        <v>451271332.52776802</v>
      </c>
      <c r="M13" s="65"/>
      <c r="N13" s="65"/>
    </row>
    <row r="14" spans="1:14" s="1" customFormat="1" ht="15.65" customHeight="1" x14ac:dyDescent="0.35">
      <c r="A14" s="124" t="s">
        <v>13</v>
      </c>
      <c r="B14" s="99">
        <v>209183427.363381</v>
      </c>
      <c r="C14" s="99">
        <v>3227287.9214101601</v>
      </c>
      <c r="D14" s="99">
        <v>172849644.021258</v>
      </c>
      <c r="E14" s="99">
        <v>13850116.3527433</v>
      </c>
      <c r="F14" s="99">
        <v>13598196.506234</v>
      </c>
      <c r="G14" s="99">
        <v>100393191.22300801</v>
      </c>
      <c r="H14" s="99">
        <v>969377.35678249097</v>
      </c>
      <c r="I14" s="99">
        <v>19197344.647723898</v>
      </c>
      <c r="J14" s="99">
        <v>23287340.742526501</v>
      </c>
      <c r="K14" s="99">
        <v>556555926.13506734</v>
      </c>
      <c r="M14" s="65"/>
      <c r="N14" s="65"/>
    </row>
    <row r="15" spans="1:14" s="1" customFormat="1" ht="15.65" customHeight="1" x14ac:dyDescent="0.35">
      <c r="A15" s="98" t="s">
        <v>14</v>
      </c>
      <c r="B15" s="96">
        <v>132417218.953375</v>
      </c>
      <c r="C15" s="96">
        <v>2012718.49359273</v>
      </c>
      <c r="D15" s="96">
        <v>108810995.730527</v>
      </c>
      <c r="E15" s="96">
        <v>9058438.9831406195</v>
      </c>
      <c r="F15" s="96">
        <v>7994170.908419</v>
      </c>
      <c r="G15" s="96">
        <v>57084778.517397597</v>
      </c>
      <c r="H15" s="96">
        <v>2358764.33330297</v>
      </c>
      <c r="I15" s="96">
        <v>15769422.6979311</v>
      </c>
      <c r="J15" s="96">
        <v>14188063.3465776</v>
      </c>
      <c r="K15" s="96">
        <v>349694571.96426362</v>
      </c>
      <c r="M15" s="65"/>
      <c r="N15" s="65"/>
    </row>
    <row r="16" spans="1:14" s="1" customFormat="1" ht="15.65" customHeight="1" x14ac:dyDescent="0.35">
      <c r="A16" s="124" t="s">
        <v>15</v>
      </c>
      <c r="B16" s="99">
        <v>131716346.36366799</v>
      </c>
      <c r="C16" s="99">
        <v>1916505.9105329299</v>
      </c>
      <c r="D16" s="99">
        <v>97402523.260552794</v>
      </c>
      <c r="E16" s="99">
        <v>9327941.2405920606</v>
      </c>
      <c r="F16" s="99">
        <v>8185629.72056768</v>
      </c>
      <c r="G16" s="99">
        <v>56609703.2235526</v>
      </c>
      <c r="H16" s="99">
        <v>757871.50667167199</v>
      </c>
      <c r="I16" s="99">
        <v>12641553.104303701</v>
      </c>
      <c r="J16" s="99">
        <v>14339333.533419801</v>
      </c>
      <c r="K16" s="99">
        <v>332897407.86386126</v>
      </c>
      <c r="M16" s="65"/>
      <c r="N16" s="65"/>
    </row>
    <row r="17" spans="1:14" s="1" customFormat="1" ht="15.65" customHeight="1" x14ac:dyDescent="0.35">
      <c r="A17" s="98" t="s">
        <v>16</v>
      </c>
      <c r="B17" s="96">
        <v>126763674.644631</v>
      </c>
      <c r="C17" s="96">
        <v>1637348.1467627599</v>
      </c>
      <c r="D17" s="96">
        <v>81615264.621271998</v>
      </c>
      <c r="E17" s="96">
        <v>8432597.2652747091</v>
      </c>
      <c r="F17" s="96">
        <v>7470846.4436915899</v>
      </c>
      <c r="G17" s="96">
        <v>51137508.670170598</v>
      </c>
      <c r="H17" s="96">
        <v>167442.525329094</v>
      </c>
      <c r="I17" s="96">
        <v>9229810.9358521104</v>
      </c>
      <c r="J17" s="96">
        <v>10449980.0734774</v>
      </c>
      <c r="K17" s="96">
        <v>296904473.32646126</v>
      </c>
      <c r="M17" s="65"/>
      <c r="N17" s="65"/>
    </row>
    <row r="18" spans="1:14" s="1" customFormat="1" ht="15.65" customHeight="1" x14ac:dyDescent="0.35">
      <c r="A18" s="124" t="s">
        <v>4</v>
      </c>
      <c r="B18" s="99">
        <v>230672398.58333001</v>
      </c>
      <c r="C18" s="99">
        <v>3452185.2731977799</v>
      </c>
      <c r="D18" s="99">
        <v>178141541.997116</v>
      </c>
      <c r="E18" s="99">
        <v>14843087.4756913</v>
      </c>
      <c r="F18" s="99">
        <v>13390870.941697299</v>
      </c>
      <c r="G18" s="99">
        <v>97255144.891797498</v>
      </c>
      <c r="H18" s="99">
        <v>4223497.2238374697</v>
      </c>
      <c r="I18" s="99">
        <v>20865914.032453101</v>
      </c>
      <c r="J18" s="99">
        <v>26068816.991399501</v>
      </c>
      <c r="K18" s="99">
        <v>588913457.41051996</v>
      </c>
      <c r="M18" s="65"/>
      <c r="N18" s="65"/>
    </row>
    <row r="19" spans="1:14" s="1" customFormat="1" ht="15.65" customHeight="1" x14ac:dyDescent="0.35">
      <c r="A19" s="98" t="s">
        <v>17</v>
      </c>
      <c r="B19" s="96">
        <v>56160370.596678801</v>
      </c>
      <c r="C19" s="96">
        <v>813740.06324668799</v>
      </c>
      <c r="D19" s="96">
        <v>46821330.716261603</v>
      </c>
      <c r="E19" s="96">
        <v>3167328.7453696001</v>
      </c>
      <c r="F19" s="96">
        <v>3338309.0296223201</v>
      </c>
      <c r="G19" s="96">
        <v>23307279.834640201</v>
      </c>
      <c r="H19" s="96">
        <v>2145633.5826209099</v>
      </c>
      <c r="I19" s="96">
        <v>5593907.2724072197</v>
      </c>
      <c r="J19" s="96">
        <v>5713090.9655943401</v>
      </c>
      <c r="K19" s="96">
        <v>147060990.80644169</v>
      </c>
      <c r="M19" s="65"/>
      <c r="N19" s="65"/>
    </row>
    <row r="20" spans="1:14" s="1" customFormat="1" ht="15.65" customHeight="1" x14ac:dyDescent="0.35">
      <c r="A20" s="124" t="s">
        <v>18</v>
      </c>
      <c r="B20" s="99">
        <v>170981388.21233001</v>
      </c>
      <c r="C20" s="99">
        <v>2603349.6220867401</v>
      </c>
      <c r="D20" s="99">
        <v>130065890.118846</v>
      </c>
      <c r="E20" s="99">
        <v>11890602.252121801</v>
      </c>
      <c r="F20" s="99">
        <v>9970778.5462575201</v>
      </c>
      <c r="G20" s="99">
        <v>70090150.862733305</v>
      </c>
      <c r="H20" s="99">
        <v>2465636.6804098599</v>
      </c>
      <c r="I20" s="99">
        <v>12704456.809117701</v>
      </c>
      <c r="J20" s="99">
        <v>21115108.509206802</v>
      </c>
      <c r="K20" s="99">
        <v>431887361.61310971</v>
      </c>
      <c r="M20" s="65"/>
      <c r="N20" s="65"/>
    </row>
    <row r="21" spans="1:14" s="1" customFormat="1" ht="15.65" customHeight="1" x14ac:dyDescent="0.35">
      <c r="A21" s="98" t="s">
        <v>5</v>
      </c>
      <c r="B21" s="96">
        <v>59667032.287779897</v>
      </c>
      <c r="C21" s="96">
        <v>999381.02055556199</v>
      </c>
      <c r="D21" s="96">
        <v>55483583.095442101</v>
      </c>
      <c r="E21" s="96">
        <v>4862683.7384221097</v>
      </c>
      <c r="F21" s="96">
        <v>3797108.7013051501</v>
      </c>
      <c r="G21" s="96">
        <v>28469433.964198802</v>
      </c>
      <c r="H21" s="96">
        <v>2625414.23467047</v>
      </c>
      <c r="I21" s="96">
        <v>8080799.9365803404</v>
      </c>
      <c r="J21" s="96">
        <v>7854531.4271838497</v>
      </c>
      <c r="K21" s="96">
        <v>171839968.40613827</v>
      </c>
      <c r="M21" s="65"/>
      <c r="N21" s="65"/>
    </row>
    <row r="22" spans="1:14" s="1" customFormat="1" ht="15.65" customHeight="1" x14ac:dyDescent="0.35">
      <c r="A22" s="124" t="s">
        <v>6</v>
      </c>
      <c r="B22" s="99">
        <v>88769205.0964742</v>
      </c>
      <c r="C22" s="99">
        <v>1226338.8670481001</v>
      </c>
      <c r="D22" s="99">
        <v>69089245.468498796</v>
      </c>
      <c r="E22" s="99">
        <v>5115216.68895311</v>
      </c>
      <c r="F22" s="99">
        <v>5195053.0959120998</v>
      </c>
      <c r="G22" s="99">
        <v>35895746.784491301</v>
      </c>
      <c r="H22" s="99">
        <v>452037.91106067301</v>
      </c>
      <c r="I22" s="99">
        <v>8477749.1450392809</v>
      </c>
      <c r="J22" s="99">
        <v>9417935.3280837405</v>
      </c>
      <c r="K22" s="99">
        <v>223638528.38556129</v>
      </c>
      <c r="M22" s="65"/>
      <c r="N22" s="65"/>
    </row>
    <row r="23" spans="1:14" s="1" customFormat="1" ht="15.65" customHeight="1" x14ac:dyDescent="0.35">
      <c r="A23" s="98" t="s">
        <v>19</v>
      </c>
      <c r="B23" s="96">
        <v>74496269.301206395</v>
      </c>
      <c r="C23" s="96">
        <v>1297258.9232539199</v>
      </c>
      <c r="D23" s="96">
        <v>54559101.356065698</v>
      </c>
      <c r="E23" s="96">
        <v>6850936.6826921003</v>
      </c>
      <c r="F23" s="96">
        <v>5255124.0637249602</v>
      </c>
      <c r="G23" s="96">
        <v>36787381.242545001</v>
      </c>
      <c r="H23" s="96">
        <v>431.30011846119999</v>
      </c>
      <c r="I23" s="96">
        <v>5989601.0201869598</v>
      </c>
      <c r="J23" s="96">
        <v>8194287.4815378701</v>
      </c>
      <c r="K23" s="96">
        <v>193430391.37133139</v>
      </c>
      <c r="M23" s="65"/>
      <c r="N23" s="65"/>
    </row>
    <row r="24" spans="1:14" s="1" customFormat="1" ht="15.65" customHeight="1" x14ac:dyDescent="0.35">
      <c r="A24" s="124" t="s">
        <v>20</v>
      </c>
      <c r="B24" s="99">
        <v>154348422.90661201</v>
      </c>
      <c r="C24" s="99">
        <v>1975201.50879603</v>
      </c>
      <c r="D24" s="99">
        <v>112347732.98959599</v>
      </c>
      <c r="E24" s="99">
        <v>8624050.2774435803</v>
      </c>
      <c r="F24" s="99">
        <v>8876807.7237156406</v>
      </c>
      <c r="G24" s="99">
        <v>63817160.446860798</v>
      </c>
      <c r="H24" s="99">
        <v>715569.51655496506</v>
      </c>
      <c r="I24" s="99">
        <v>10284901.3417683</v>
      </c>
      <c r="J24" s="99">
        <v>19752702.2632531</v>
      </c>
      <c r="K24" s="99">
        <v>380742548.97460043</v>
      </c>
      <c r="M24" s="65"/>
      <c r="N24" s="65"/>
    </row>
    <row r="25" spans="1:14" s="1" customFormat="1" ht="15.65" customHeight="1" thickBot="1" x14ac:dyDescent="0.4">
      <c r="A25" s="104" t="s">
        <v>21</v>
      </c>
      <c r="B25" s="102">
        <v>318071699.11346102</v>
      </c>
      <c r="C25" s="102">
        <v>4728287.8734269701</v>
      </c>
      <c r="D25" s="102">
        <v>245705636.43460599</v>
      </c>
      <c r="E25" s="102">
        <v>19019635.305182699</v>
      </c>
      <c r="F25" s="102">
        <v>20360160.991481502</v>
      </c>
      <c r="G25" s="102">
        <v>150621377.82708001</v>
      </c>
      <c r="H25" s="102">
        <v>1511139.10718334</v>
      </c>
      <c r="I25" s="102">
        <v>28325525.940792002</v>
      </c>
      <c r="J25" s="102">
        <v>28576324.6497803</v>
      </c>
      <c r="K25" s="102">
        <v>816919787.24299383</v>
      </c>
      <c r="M25" s="65"/>
      <c r="N25" s="65"/>
    </row>
    <row r="26" spans="1:14" s="1" customFormat="1" ht="20.149999999999999" customHeight="1" thickBot="1" x14ac:dyDescent="0.4">
      <c r="A26" s="120" t="s">
        <v>22</v>
      </c>
      <c r="B26" s="105">
        <v>2863795991.9999914</v>
      </c>
      <c r="C26" s="105">
        <v>43401557.999999911</v>
      </c>
      <c r="D26" s="105">
        <v>2190591712.9999957</v>
      </c>
      <c r="E26" s="105">
        <v>221379708.99999952</v>
      </c>
      <c r="F26" s="105">
        <v>174996638.99999976</v>
      </c>
      <c r="G26" s="105">
        <v>1300813549.9999974</v>
      </c>
      <c r="H26" s="105">
        <v>21999999.999999963</v>
      </c>
      <c r="I26" s="105">
        <v>243999999.99999946</v>
      </c>
      <c r="J26" s="105">
        <v>323175419</v>
      </c>
      <c r="K26" s="105">
        <v>7384154579.9999828</v>
      </c>
      <c r="M26" s="65"/>
      <c r="N26" s="65"/>
    </row>
    <row r="27" spans="1:14" s="1" customFormat="1" x14ac:dyDescent="0.3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phoneticPr fontId="9" type="noConversion"/>
  <conditionalFormatting sqref="K2">
    <cfRule type="expression" dxfId="5" priority="1" stopIfTrue="1">
      <formula>#REF!&gt;0</formula>
    </cfRule>
  </conditionalFormatting>
  <pageMargins left="0.35" right="0.41" top="0.98425196850393704" bottom="0.98425196850393704" header="0.51181102362204722" footer="0.51181102362204722"/>
  <pageSetup paperSize="9" scale="5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fitToPage="1"/>
  </sheetPr>
  <dimension ref="A1:R27"/>
  <sheetViews>
    <sheetView showGridLines="0" zoomScale="70" zoomScaleNormal="70" workbookViewId="0">
      <selection activeCell="B4" sqref="B4:K26"/>
    </sheetView>
  </sheetViews>
  <sheetFormatPr defaultColWidth="9.23046875" defaultRowHeight="15.5" x14ac:dyDescent="0.35"/>
  <cols>
    <col min="1" max="1" width="29" style="6" customWidth="1"/>
    <col min="2" max="4" width="11.69140625" style="6" customWidth="1"/>
    <col min="5" max="5" width="12.921875" style="6" customWidth="1"/>
    <col min="6" max="7" width="11.69140625" style="6" customWidth="1"/>
    <col min="8" max="8" width="13" style="6" customWidth="1"/>
    <col min="9" max="11" width="11.69140625" style="6" customWidth="1"/>
    <col min="12" max="12" width="9.23046875" style="6"/>
    <col min="13" max="13" width="11.69140625" style="6" bestFit="1" customWidth="1"/>
    <col min="14" max="17" width="9.23046875" style="6"/>
    <col min="18" max="18" width="12.4609375" style="6" bestFit="1" customWidth="1"/>
    <col min="19" max="16384" width="9.23046875" style="6"/>
  </cols>
  <sheetData>
    <row r="1" spans="1:18" s="1" customFormat="1" ht="21.5" customHeight="1" x14ac:dyDescent="0.4">
      <c r="A1" s="64" t="s">
        <v>196</v>
      </c>
    </row>
    <row r="2" spans="1:18" s="1" customFormat="1" ht="20.5" customHeight="1" thickBot="1" x14ac:dyDescent="0.4">
      <c r="A2" s="23" t="s">
        <v>98</v>
      </c>
      <c r="B2" s="22"/>
      <c r="C2" s="22"/>
      <c r="D2" s="22"/>
      <c r="E2" s="22"/>
      <c r="F2" s="22"/>
      <c r="G2" s="22"/>
      <c r="H2" s="22"/>
      <c r="I2" s="22"/>
      <c r="J2" s="22"/>
      <c r="K2" s="122"/>
    </row>
    <row r="3" spans="1:18" s="3" customFormat="1" ht="44.5" customHeight="1" thickBot="1" x14ac:dyDescent="0.4">
      <c r="A3" s="125" t="s">
        <v>23</v>
      </c>
      <c r="B3" s="131" t="s">
        <v>32</v>
      </c>
      <c r="C3" s="131" t="s">
        <v>33</v>
      </c>
      <c r="D3" s="131" t="s">
        <v>34</v>
      </c>
      <c r="E3" s="131" t="s">
        <v>35</v>
      </c>
      <c r="F3" s="131" t="s">
        <v>36</v>
      </c>
      <c r="G3" s="131" t="s">
        <v>67</v>
      </c>
      <c r="H3" s="131" t="s">
        <v>37</v>
      </c>
      <c r="I3" s="131" t="s">
        <v>38</v>
      </c>
      <c r="J3" s="131" t="s">
        <v>39</v>
      </c>
      <c r="K3" s="131" t="s">
        <v>29</v>
      </c>
    </row>
    <row r="4" spans="1:18" s="1" customFormat="1" ht="20.149999999999999" customHeight="1" x14ac:dyDescent="0.35">
      <c r="A4" s="123" t="s">
        <v>7</v>
      </c>
      <c r="B4" s="93">
        <v>67734803.8794754</v>
      </c>
      <c r="C4" s="93">
        <v>1039133.40552643</v>
      </c>
      <c r="D4" s="93">
        <v>52088968.913167097</v>
      </c>
      <c r="E4" s="93">
        <v>6879161.1931092897</v>
      </c>
      <c r="F4" s="93">
        <v>4115993.40243058</v>
      </c>
      <c r="G4" s="93">
        <v>32130945.353618301</v>
      </c>
      <c r="H4" s="93">
        <v>508247.22658251697</v>
      </c>
      <c r="I4" s="93">
        <v>5241513.8993012104</v>
      </c>
      <c r="J4" s="93">
        <v>6751650.4870289601</v>
      </c>
      <c r="K4" s="93">
        <v>176490417.76023978</v>
      </c>
      <c r="L4" s="67"/>
      <c r="M4" s="67"/>
      <c r="N4" s="67"/>
      <c r="O4" s="67"/>
      <c r="P4" s="67"/>
      <c r="Q4" s="67"/>
      <c r="R4" s="67"/>
    </row>
    <row r="5" spans="1:18" s="1" customFormat="1" ht="15.65" customHeight="1" x14ac:dyDescent="0.35">
      <c r="A5" s="98" t="s">
        <v>0</v>
      </c>
      <c r="B5" s="96">
        <v>117675223.495094</v>
      </c>
      <c r="C5" s="96">
        <v>1823657.6218380199</v>
      </c>
      <c r="D5" s="96">
        <v>89201782.315915897</v>
      </c>
      <c r="E5" s="96">
        <v>14107997.0615758</v>
      </c>
      <c r="F5" s="96">
        <v>7009569.7285292204</v>
      </c>
      <c r="G5" s="96">
        <v>60304021.277455501</v>
      </c>
      <c r="H5" s="96">
        <v>493834.39138179203</v>
      </c>
      <c r="I5" s="96">
        <v>8080354.3380698198</v>
      </c>
      <c r="J5" s="96">
        <v>12778054.5063187</v>
      </c>
      <c r="K5" s="96">
        <v>311474494.7361787</v>
      </c>
      <c r="L5" s="67"/>
      <c r="M5" s="67"/>
      <c r="N5" s="67"/>
      <c r="O5" s="67"/>
      <c r="P5" s="67"/>
      <c r="Q5" s="67"/>
      <c r="R5" s="67"/>
    </row>
    <row r="6" spans="1:18" s="1" customFormat="1" ht="15.65" customHeight="1" x14ac:dyDescent="0.35">
      <c r="A6" s="124" t="s">
        <v>1</v>
      </c>
      <c r="B6" s="99">
        <v>101337015.12913001</v>
      </c>
      <c r="C6" s="99">
        <v>1543670.38683343</v>
      </c>
      <c r="D6" s="99">
        <v>89659292.359647602</v>
      </c>
      <c r="E6" s="99">
        <v>10130560.951595301</v>
      </c>
      <c r="F6" s="99">
        <v>6812797.9545509899</v>
      </c>
      <c r="G6" s="99">
        <v>50566112.271399602</v>
      </c>
      <c r="H6" s="99">
        <v>174108.736588734</v>
      </c>
      <c r="I6" s="99">
        <v>9237256.9818916302</v>
      </c>
      <c r="J6" s="99">
        <v>14537793.5661602</v>
      </c>
      <c r="K6" s="99">
        <v>283998608.33779746</v>
      </c>
      <c r="L6" s="67"/>
      <c r="M6" s="67"/>
      <c r="N6" s="67"/>
      <c r="O6" s="67"/>
      <c r="P6" s="67"/>
      <c r="Q6" s="67"/>
      <c r="R6" s="67"/>
    </row>
    <row r="7" spans="1:18" s="1" customFormat="1" ht="15.65" customHeight="1" x14ac:dyDescent="0.35">
      <c r="A7" s="98" t="s">
        <v>8</v>
      </c>
      <c r="B7" s="96">
        <v>101763912.629297</v>
      </c>
      <c r="C7" s="96">
        <v>1278777.8602208199</v>
      </c>
      <c r="D7" s="96">
        <v>79251740.841774404</v>
      </c>
      <c r="E7" s="96">
        <v>8745049.3927479107</v>
      </c>
      <c r="F7" s="96">
        <v>5755797.9254137203</v>
      </c>
      <c r="G7" s="96">
        <v>42656521.239063397</v>
      </c>
      <c r="H7" s="96">
        <v>168517.71090503599</v>
      </c>
      <c r="I7" s="96">
        <v>8814671.0305694807</v>
      </c>
      <c r="J7" s="96">
        <v>17039839.767033</v>
      </c>
      <c r="K7" s="96">
        <v>265474828.39702481</v>
      </c>
      <c r="L7" s="67"/>
      <c r="M7" s="67"/>
      <c r="N7" s="67"/>
      <c r="O7" s="67"/>
      <c r="P7" s="67"/>
      <c r="Q7" s="67"/>
      <c r="R7" s="67"/>
    </row>
    <row r="8" spans="1:18" s="1" customFormat="1" ht="15.65" customHeight="1" x14ac:dyDescent="0.35">
      <c r="A8" s="124" t="s">
        <v>9</v>
      </c>
      <c r="B8" s="99">
        <v>146708182.61598301</v>
      </c>
      <c r="C8" s="99">
        <v>2082027.5080261701</v>
      </c>
      <c r="D8" s="99">
        <v>102383390.511985</v>
      </c>
      <c r="E8" s="99">
        <v>11394017.749329099</v>
      </c>
      <c r="F8" s="99">
        <v>9258526.2534159105</v>
      </c>
      <c r="G8" s="99">
        <v>67833517.281533495</v>
      </c>
      <c r="H8" s="99">
        <v>225093.538663015</v>
      </c>
      <c r="I8" s="99">
        <v>9915004.5625839494</v>
      </c>
      <c r="J8" s="99">
        <v>12470394.943525599</v>
      </c>
      <c r="K8" s="99">
        <v>362270154.96504521</v>
      </c>
      <c r="L8" s="67"/>
      <c r="M8" s="67"/>
      <c r="N8" s="67"/>
      <c r="O8" s="67"/>
      <c r="P8" s="67"/>
      <c r="Q8" s="67"/>
      <c r="R8" s="67"/>
    </row>
    <row r="9" spans="1:18" s="1" customFormat="1" ht="15.65" customHeight="1" x14ac:dyDescent="0.35">
      <c r="A9" s="98" t="s">
        <v>10</v>
      </c>
      <c r="B9" s="96">
        <v>123867544.631641</v>
      </c>
      <c r="C9" s="96">
        <v>1884459.41535164</v>
      </c>
      <c r="D9" s="96">
        <v>100527416.50126401</v>
      </c>
      <c r="E9" s="96">
        <v>8666202.6364607699</v>
      </c>
      <c r="F9" s="96">
        <v>8070802.0496848002</v>
      </c>
      <c r="G9" s="96">
        <v>54342871.517097503</v>
      </c>
      <c r="H9" s="96">
        <v>321698.495176122</v>
      </c>
      <c r="I9" s="96">
        <v>9863927.8224602696</v>
      </c>
      <c r="J9" s="96">
        <v>11538385.102784101</v>
      </c>
      <c r="K9" s="96">
        <v>319083308.17192024</v>
      </c>
      <c r="L9" s="67"/>
      <c r="M9" s="67"/>
      <c r="N9" s="67"/>
      <c r="O9" s="67"/>
      <c r="P9" s="67"/>
      <c r="Q9" s="67"/>
      <c r="R9" s="67"/>
    </row>
    <row r="10" spans="1:18" s="1" customFormat="1" ht="15.65" customHeight="1" x14ac:dyDescent="0.35">
      <c r="A10" s="124" t="s">
        <v>2</v>
      </c>
      <c r="B10" s="99">
        <v>124770416.638598</v>
      </c>
      <c r="C10" s="99">
        <v>1836717.37857245</v>
      </c>
      <c r="D10" s="99">
        <v>96595451.577231497</v>
      </c>
      <c r="E10" s="99">
        <v>16553327.732725101</v>
      </c>
      <c r="F10" s="99">
        <v>8044570.7677896796</v>
      </c>
      <c r="G10" s="99">
        <v>64452391.426899999</v>
      </c>
      <c r="H10" s="99">
        <v>47934.263739119699</v>
      </c>
      <c r="I10" s="99">
        <v>8930293.4934559409</v>
      </c>
      <c r="J10" s="99">
        <v>14549575.678220401</v>
      </c>
      <c r="K10" s="99">
        <v>335780678.95723218</v>
      </c>
      <c r="L10" s="67"/>
      <c r="M10" s="67"/>
      <c r="N10" s="67"/>
      <c r="O10" s="67"/>
      <c r="P10" s="67"/>
      <c r="Q10" s="67"/>
      <c r="R10" s="67"/>
    </row>
    <row r="11" spans="1:18" s="1" customFormat="1" ht="15.65" customHeight="1" x14ac:dyDescent="0.35">
      <c r="A11" s="98" t="s">
        <v>3</v>
      </c>
      <c r="B11" s="96">
        <v>68310717.964101598</v>
      </c>
      <c r="C11" s="96">
        <v>1075697.22233793</v>
      </c>
      <c r="D11" s="96">
        <v>53590860.115187503</v>
      </c>
      <c r="E11" s="96">
        <v>8069889.5848586401</v>
      </c>
      <c r="F11" s="96">
        <v>4302542.46126639</v>
      </c>
      <c r="G11" s="96">
        <v>34769788.089512601</v>
      </c>
      <c r="H11" s="96">
        <v>107276.17481602301</v>
      </c>
      <c r="I11" s="96">
        <v>5159351.5384320403</v>
      </c>
      <c r="J11" s="96">
        <v>10965622.744777201</v>
      </c>
      <c r="K11" s="96">
        <v>186351745.89528993</v>
      </c>
      <c r="L11" s="67"/>
      <c r="M11" s="67"/>
      <c r="N11" s="67"/>
      <c r="O11" s="67"/>
      <c r="P11" s="67"/>
      <c r="Q11" s="67"/>
      <c r="R11" s="67"/>
    </row>
    <row r="12" spans="1:18" s="1" customFormat="1" ht="15.65" customHeight="1" x14ac:dyDescent="0.35">
      <c r="A12" s="124" t="s">
        <v>11</v>
      </c>
      <c r="B12" s="99">
        <v>116712587.839072</v>
      </c>
      <c r="C12" s="99">
        <v>1835047.4403627899</v>
      </c>
      <c r="D12" s="99">
        <v>92893207.828839898</v>
      </c>
      <c r="E12" s="99">
        <v>11923165.226933699</v>
      </c>
      <c r="F12" s="99">
        <v>7472340.4312291304</v>
      </c>
      <c r="G12" s="99">
        <v>56481196.222944498</v>
      </c>
      <c r="H12" s="99">
        <v>365928.64131396799</v>
      </c>
      <c r="I12" s="99">
        <v>7968838.4617589302</v>
      </c>
      <c r="J12" s="99">
        <v>12689072.873440299</v>
      </c>
      <c r="K12" s="99">
        <v>308341384.96589524</v>
      </c>
      <c r="L12" s="67"/>
      <c r="M12" s="67"/>
      <c r="N12" s="67"/>
      <c r="O12" s="67"/>
      <c r="P12" s="67"/>
      <c r="Q12" s="67"/>
      <c r="R12" s="67"/>
    </row>
    <row r="13" spans="1:18" s="1" customFormat="1" ht="15.65" customHeight="1" x14ac:dyDescent="0.35">
      <c r="A13" s="98" t="s">
        <v>12</v>
      </c>
      <c r="B13" s="96">
        <v>183010444.82429299</v>
      </c>
      <c r="C13" s="96">
        <v>2627909.6976132998</v>
      </c>
      <c r="D13" s="96">
        <v>143282347.05741799</v>
      </c>
      <c r="E13" s="96">
        <v>16753456.852588899</v>
      </c>
      <c r="F13" s="96">
        <v>11362713.624456299</v>
      </c>
      <c r="G13" s="96">
        <v>82051802.084401295</v>
      </c>
      <c r="H13" s="96">
        <v>1194545.5422912601</v>
      </c>
      <c r="I13" s="96">
        <v>14174191.657940101</v>
      </c>
      <c r="J13" s="96">
        <v>17097307.018670801</v>
      </c>
      <c r="K13" s="96">
        <v>471554718.3596729</v>
      </c>
      <c r="L13" s="67"/>
      <c r="M13" s="67"/>
      <c r="N13" s="67"/>
      <c r="O13" s="67"/>
      <c r="P13" s="67"/>
      <c r="Q13" s="67"/>
      <c r="R13" s="67"/>
    </row>
    <row r="14" spans="1:18" s="1" customFormat="1" ht="15.65" customHeight="1" x14ac:dyDescent="0.35">
      <c r="A14" s="124" t="s">
        <v>13</v>
      </c>
      <c r="B14" s="99">
        <v>221084073.34712899</v>
      </c>
      <c r="C14" s="99">
        <v>3065686.1923193801</v>
      </c>
      <c r="D14" s="99">
        <v>185746210.44497699</v>
      </c>
      <c r="E14" s="99">
        <v>14435902.006992901</v>
      </c>
      <c r="F14" s="99">
        <v>14496942.468080901</v>
      </c>
      <c r="G14" s="99">
        <v>103876507.742153</v>
      </c>
      <c r="H14" s="99">
        <v>969377.35678249097</v>
      </c>
      <c r="I14" s="99">
        <v>18976939.656156201</v>
      </c>
      <c r="J14" s="99">
        <v>21286295.742526501</v>
      </c>
      <c r="K14" s="99">
        <v>583937934.95711732</v>
      </c>
      <c r="L14" s="67"/>
      <c r="M14" s="67"/>
      <c r="N14" s="67"/>
      <c r="O14" s="67"/>
      <c r="P14" s="67"/>
      <c r="Q14" s="67"/>
      <c r="R14" s="67"/>
    </row>
    <row r="15" spans="1:18" s="1" customFormat="1" ht="15.65" customHeight="1" x14ac:dyDescent="0.35">
      <c r="A15" s="98" t="s">
        <v>14</v>
      </c>
      <c r="B15" s="96">
        <v>136684535.976394</v>
      </c>
      <c r="C15" s="96">
        <v>1985992.2506657201</v>
      </c>
      <c r="D15" s="96">
        <v>117144434.211334</v>
      </c>
      <c r="E15" s="96">
        <v>9388733.4620056897</v>
      </c>
      <c r="F15" s="96">
        <v>8541276.7938655</v>
      </c>
      <c r="G15" s="96">
        <v>59169942.150940597</v>
      </c>
      <c r="H15" s="96">
        <v>2358764.33330297</v>
      </c>
      <c r="I15" s="96">
        <v>15379341.726420499</v>
      </c>
      <c r="J15" s="96">
        <v>12933076.3465776</v>
      </c>
      <c r="K15" s="96">
        <v>363586097.25150657</v>
      </c>
      <c r="L15" s="67"/>
      <c r="M15" s="67"/>
      <c r="N15" s="67"/>
      <c r="O15" s="67"/>
      <c r="P15" s="67"/>
      <c r="Q15" s="67"/>
      <c r="R15" s="67"/>
    </row>
    <row r="16" spans="1:18" s="1" customFormat="1" ht="15.65" customHeight="1" x14ac:dyDescent="0.35">
      <c r="A16" s="124" t="s">
        <v>15</v>
      </c>
      <c r="B16" s="99">
        <v>136473845.09057999</v>
      </c>
      <c r="C16" s="99">
        <v>1857366.68910174</v>
      </c>
      <c r="D16" s="99">
        <v>105271891.610062</v>
      </c>
      <c r="E16" s="99">
        <v>9722715.8220716994</v>
      </c>
      <c r="F16" s="99">
        <v>8761129.6173161305</v>
      </c>
      <c r="G16" s="99">
        <v>58636721.616979703</v>
      </c>
      <c r="H16" s="99">
        <v>757871.50667167199</v>
      </c>
      <c r="I16" s="99">
        <v>12511655.510129301</v>
      </c>
      <c r="J16" s="99">
        <v>13147491.533419801</v>
      </c>
      <c r="K16" s="99">
        <v>347140688.99633199</v>
      </c>
      <c r="L16" s="67"/>
      <c r="M16" s="67"/>
      <c r="N16" s="67"/>
      <c r="O16" s="67"/>
      <c r="P16" s="67"/>
      <c r="Q16" s="67"/>
      <c r="R16" s="67"/>
    </row>
    <row r="17" spans="1:18" s="1" customFormat="1" ht="15.65" customHeight="1" x14ac:dyDescent="0.35">
      <c r="A17" s="98" t="s">
        <v>16</v>
      </c>
      <c r="B17" s="96">
        <v>132310411.896293</v>
      </c>
      <c r="C17" s="96">
        <v>1568823.8918476701</v>
      </c>
      <c r="D17" s="96">
        <v>88010169.926430896</v>
      </c>
      <c r="E17" s="96">
        <v>8890596.3343042899</v>
      </c>
      <c r="F17" s="96">
        <v>8003097.9010973703</v>
      </c>
      <c r="G17" s="96">
        <v>53058732.455180697</v>
      </c>
      <c r="H17" s="96">
        <v>167442.525329094</v>
      </c>
      <c r="I17" s="96">
        <v>9284472.7586803194</v>
      </c>
      <c r="J17" s="96">
        <v>9486332.0734773893</v>
      </c>
      <c r="K17" s="96">
        <v>310780079.76264077</v>
      </c>
      <c r="L17" s="67"/>
      <c r="M17" s="67"/>
      <c r="N17" s="67"/>
      <c r="O17" s="67"/>
      <c r="P17" s="67"/>
      <c r="Q17" s="67"/>
      <c r="R17" s="67"/>
    </row>
    <row r="18" spans="1:18" s="1" customFormat="1" ht="15.65" customHeight="1" x14ac:dyDescent="0.35">
      <c r="A18" s="124" t="s">
        <v>4</v>
      </c>
      <c r="B18" s="99">
        <v>237276440.508288</v>
      </c>
      <c r="C18" s="99">
        <v>3344082.79028113</v>
      </c>
      <c r="D18" s="99">
        <v>192083586.63891101</v>
      </c>
      <c r="E18" s="99">
        <v>15516279.312729901</v>
      </c>
      <c r="F18" s="99">
        <v>14329581.2043005</v>
      </c>
      <c r="G18" s="99">
        <v>100512662.447396</v>
      </c>
      <c r="H18" s="99">
        <v>4223497.2238374697</v>
      </c>
      <c r="I18" s="99">
        <v>20724705.101580098</v>
      </c>
      <c r="J18" s="99">
        <v>23831382.991399501</v>
      </c>
      <c r="K18" s="99">
        <v>611842218.21872365</v>
      </c>
      <c r="L18" s="67"/>
      <c r="M18" s="67"/>
      <c r="N18" s="67"/>
      <c r="O18" s="67"/>
      <c r="P18" s="67"/>
      <c r="Q18" s="67"/>
      <c r="R18" s="67"/>
    </row>
    <row r="19" spans="1:18" s="1" customFormat="1" ht="15.65" customHeight="1" x14ac:dyDescent="0.35">
      <c r="A19" s="98" t="s">
        <v>17</v>
      </c>
      <c r="B19" s="96">
        <v>58545037.158078998</v>
      </c>
      <c r="C19" s="96">
        <v>772460.85384852497</v>
      </c>
      <c r="D19" s="96">
        <v>50548190.722519897</v>
      </c>
      <c r="E19" s="96">
        <v>3277053.41195624</v>
      </c>
      <c r="F19" s="96">
        <v>3530147.2276265002</v>
      </c>
      <c r="G19" s="96">
        <v>24168757.7573223</v>
      </c>
      <c r="H19" s="96">
        <v>2145633.5826209099</v>
      </c>
      <c r="I19" s="96">
        <v>5504121.6230142498</v>
      </c>
      <c r="J19" s="96">
        <v>5186182.9655943401</v>
      </c>
      <c r="K19" s="96">
        <v>153677585.30258197</v>
      </c>
      <c r="L19" s="67"/>
      <c r="M19" s="67"/>
      <c r="N19" s="67"/>
      <c r="O19" s="67"/>
      <c r="P19" s="67"/>
      <c r="Q19" s="67"/>
      <c r="R19" s="67"/>
    </row>
    <row r="20" spans="1:18" s="1" customFormat="1" ht="15.65" customHeight="1" x14ac:dyDescent="0.35">
      <c r="A20" s="124" t="s">
        <v>18</v>
      </c>
      <c r="B20" s="99">
        <v>175000720.297142</v>
      </c>
      <c r="C20" s="99">
        <v>2516282.2571209501</v>
      </c>
      <c r="D20" s="99">
        <v>140080993.09497499</v>
      </c>
      <c r="E20" s="99">
        <v>12236216.9964444</v>
      </c>
      <c r="F20" s="99">
        <v>10559326.6511871</v>
      </c>
      <c r="G20" s="99">
        <v>71998707.011460394</v>
      </c>
      <c r="H20" s="99">
        <v>2465636.6804098599</v>
      </c>
      <c r="I20" s="99">
        <v>12939179.6468543</v>
      </c>
      <c r="J20" s="99">
        <v>19472002.509206802</v>
      </c>
      <c r="K20" s="99">
        <v>447269065.14480078</v>
      </c>
      <c r="L20" s="67"/>
      <c r="M20" s="67"/>
      <c r="N20" s="67"/>
      <c r="O20" s="67"/>
      <c r="P20" s="67"/>
      <c r="Q20" s="67"/>
      <c r="R20" s="67"/>
    </row>
    <row r="21" spans="1:18" s="1" customFormat="1" ht="15.65" customHeight="1" x14ac:dyDescent="0.35">
      <c r="A21" s="98" t="s">
        <v>5</v>
      </c>
      <c r="B21" s="96">
        <v>61550809.546050899</v>
      </c>
      <c r="C21" s="96">
        <v>959866.91431596503</v>
      </c>
      <c r="D21" s="96">
        <v>59705564.3821849</v>
      </c>
      <c r="E21" s="96">
        <v>4946264.7546421802</v>
      </c>
      <c r="F21" s="96">
        <v>4017616.05747265</v>
      </c>
      <c r="G21" s="96">
        <v>29463254.655303001</v>
      </c>
      <c r="H21" s="96">
        <v>2625414.23467047</v>
      </c>
      <c r="I21" s="96">
        <v>7962282.3503042702</v>
      </c>
      <c r="J21" s="96">
        <v>7129736.4271838497</v>
      </c>
      <c r="K21" s="96">
        <v>178360809.32212818</v>
      </c>
      <c r="L21" s="67"/>
      <c r="M21" s="67"/>
      <c r="N21" s="67"/>
      <c r="O21" s="67"/>
      <c r="P21" s="67"/>
      <c r="Q21" s="67"/>
      <c r="R21" s="67"/>
    </row>
    <row r="22" spans="1:18" s="1" customFormat="1" ht="15.65" customHeight="1" x14ac:dyDescent="0.35">
      <c r="A22" s="124" t="s">
        <v>6</v>
      </c>
      <c r="B22" s="99">
        <v>92167015.489676207</v>
      </c>
      <c r="C22" s="99">
        <v>1191599.06242751</v>
      </c>
      <c r="D22" s="99">
        <v>74602105.833002895</v>
      </c>
      <c r="E22" s="99">
        <v>5266060.19796535</v>
      </c>
      <c r="F22" s="99">
        <v>5567132.6453712704</v>
      </c>
      <c r="G22" s="99">
        <v>37377590.738325499</v>
      </c>
      <c r="H22" s="99">
        <v>452037.91106067301</v>
      </c>
      <c r="I22" s="99">
        <v>8561012.2065919507</v>
      </c>
      <c r="J22" s="99">
        <v>8586829.3280837405</v>
      </c>
      <c r="K22" s="99">
        <v>233771383.41250512</v>
      </c>
      <c r="L22" s="67"/>
      <c r="M22" s="67"/>
      <c r="N22" s="67"/>
      <c r="O22" s="67"/>
      <c r="P22" s="67"/>
      <c r="Q22" s="67"/>
      <c r="R22" s="67"/>
    </row>
    <row r="23" spans="1:18" s="1" customFormat="1" ht="15.65" customHeight="1" x14ac:dyDescent="0.35">
      <c r="A23" s="98" t="s">
        <v>19</v>
      </c>
      <c r="B23" s="96">
        <v>77712762.770427004</v>
      </c>
      <c r="C23" s="96">
        <v>1262506.5281453501</v>
      </c>
      <c r="D23" s="96">
        <v>58407325.890471801</v>
      </c>
      <c r="E23" s="96">
        <v>7317532.6549013304</v>
      </c>
      <c r="F23" s="96">
        <v>5628643.2860578001</v>
      </c>
      <c r="G23" s="96">
        <v>38130227.7440916</v>
      </c>
      <c r="H23" s="96">
        <v>431.30011846119999</v>
      </c>
      <c r="I23" s="96">
        <v>5992441.3362501804</v>
      </c>
      <c r="J23" s="96">
        <v>7492051.4815378701</v>
      </c>
      <c r="K23" s="96">
        <v>201943922.99200138</v>
      </c>
      <c r="L23" s="67"/>
      <c r="M23" s="67"/>
      <c r="N23" s="67"/>
      <c r="O23" s="67"/>
      <c r="P23" s="67"/>
      <c r="Q23" s="67"/>
      <c r="R23" s="67"/>
    </row>
    <row r="24" spans="1:18" s="1" customFormat="1" ht="15.65" customHeight="1" x14ac:dyDescent="0.35">
      <c r="A24" s="124" t="s">
        <v>20</v>
      </c>
      <c r="B24" s="99">
        <v>162646017.515138</v>
      </c>
      <c r="C24" s="99">
        <v>1903384.39923111</v>
      </c>
      <c r="D24" s="99">
        <v>122494791.003668</v>
      </c>
      <c r="E24" s="99">
        <v>9047753.3800000008</v>
      </c>
      <c r="F24" s="99">
        <v>9682590.1897838991</v>
      </c>
      <c r="G24" s="99">
        <v>66740570.935024798</v>
      </c>
      <c r="H24" s="99">
        <v>715569.51655496506</v>
      </c>
      <c r="I24" s="99">
        <v>10453788.899494501</v>
      </c>
      <c r="J24" s="99">
        <v>18321552.2632531</v>
      </c>
      <c r="K24" s="99">
        <v>402006018.10214835</v>
      </c>
      <c r="L24" s="67"/>
      <c r="M24" s="67"/>
      <c r="N24" s="67"/>
      <c r="O24" s="67"/>
      <c r="P24" s="67"/>
      <c r="Q24" s="67"/>
      <c r="R24" s="67"/>
    </row>
    <row r="25" spans="1:18" s="1" customFormat="1" ht="15.65" customHeight="1" thickBot="1" x14ac:dyDescent="0.4">
      <c r="A25" s="104" t="s">
        <v>21</v>
      </c>
      <c r="B25" s="102">
        <v>331584317.75810999</v>
      </c>
      <c r="C25" s="102">
        <v>4557816.2340118801</v>
      </c>
      <c r="D25" s="102">
        <v>267668856.21902499</v>
      </c>
      <c r="E25" s="102">
        <v>19669372.284060899</v>
      </c>
      <c r="F25" s="102">
        <v>22307439.3590733</v>
      </c>
      <c r="G25" s="102">
        <v>157376590.98189399</v>
      </c>
      <c r="H25" s="102">
        <v>1511139.10718334</v>
      </c>
      <c r="I25" s="102">
        <v>28324655.398060299</v>
      </c>
      <c r="J25" s="102">
        <v>28218850.6497803</v>
      </c>
      <c r="K25" s="102">
        <v>861219037.99119902</v>
      </c>
      <c r="L25" s="67"/>
      <c r="M25" s="67"/>
      <c r="N25" s="67"/>
      <c r="O25" s="67"/>
      <c r="P25" s="67"/>
      <c r="Q25" s="67"/>
      <c r="R25" s="67"/>
    </row>
    <row r="26" spans="1:18" s="1" customFormat="1" ht="20.149999999999999" customHeight="1" thickBot="1" x14ac:dyDescent="0.4">
      <c r="A26" s="120" t="s">
        <v>22</v>
      </c>
      <c r="B26" s="105">
        <v>2974926836.9999919</v>
      </c>
      <c r="C26" s="105">
        <v>42012965.999999918</v>
      </c>
      <c r="D26" s="105">
        <v>2361238577.9999933</v>
      </c>
      <c r="E26" s="105">
        <v>232937308.99999943</v>
      </c>
      <c r="F26" s="105">
        <v>187630577.99999964</v>
      </c>
      <c r="G26" s="105">
        <v>1346099432.9999979</v>
      </c>
      <c r="H26" s="105">
        <v>21999999.999999963</v>
      </c>
      <c r="I26" s="105">
        <v>243999999.99999955</v>
      </c>
      <c r="J26" s="105">
        <v>305509481.00000006</v>
      </c>
      <c r="K26" s="105">
        <v>7716355181.9999828</v>
      </c>
    </row>
    <row r="27" spans="1:18" s="1" customFormat="1" x14ac:dyDescent="0.3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phoneticPr fontId="9" type="noConversion"/>
  <conditionalFormatting sqref="K2">
    <cfRule type="expression" dxfId="4" priority="1" stopIfTrue="1">
      <formula>#REF!&gt;0</formula>
    </cfRule>
  </conditionalFormatting>
  <pageMargins left="0.3" right="0.35" top="1" bottom="1" header="0.5" footer="0.5"/>
  <pageSetup paperSize="9" scale="4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Z190"/>
  <sheetViews>
    <sheetView showGridLines="0" view="pageBreakPreview" zoomScale="70" zoomScaleNormal="63" zoomScaleSheetLayoutView="70" workbookViewId="0">
      <pane xSplit="1" ySplit="4" topLeftCell="B35" activePane="bottomRight" state="frozen"/>
      <selection pane="topRight"/>
      <selection pane="bottomLeft"/>
      <selection pane="bottomRight" activeCell="E38" sqref="E38"/>
    </sheetView>
  </sheetViews>
  <sheetFormatPr defaultColWidth="8.84375" defaultRowHeight="15.5" x14ac:dyDescent="0.35"/>
  <cols>
    <col min="1" max="1" width="50.84375" style="9" customWidth="1"/>
    <col min="2" max="11" width="12.61328125" style="9" customWidth="1"/>
    <col min="12" max="24" width="14.61328125" style="9" customWidth="1"/>
    <col min="25" max="25" width="8.921875" style="9" bestFit="1" customWidth="1"/>
    <col min="26" max="16384" width="8.84375" style="9"/>
  </cols>
  <sheetData>
    <row r="1" spans="1:26" s="5" customFormat="1" ht="21.5" customHeight="1" x14ac:dyDescent="0.4">
      <c r="A1" s="38" t="s">
        <v>197</v>
      </c>
    </row>
    <row r="2" spans="1:26" s="30" customFormat="1" ht="15.65" customHeight="1" x14ac:dyDescent="0.35">
      <c r="A2" s="33" t="s">
        <v>98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39"/>
    </row>
    <row r="3" spans="1:26" s="30" customFormat="1" ht="15.65" customHeight="1" x14ac:dyDescent="0.35">
      <c r="A3" s="33" t="s">
        <v>102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51"/>
    </row>
    <row r="4" spans="1:26" s="30" customFormat="1" ht="40.65" customHeight="1" x14ac:dyDescent="0.35">
      <c r="A4" s="74" t="s">
        <v>42</v>
      </c>
      <c r="B4" s="75" t="s">
        <v>7</v>
      </c>
      <c r="C4" s="75" t="s">
        <v>0</v>
      </c>
      <c r="D4" s="75" t="s">
        <v>1</v>
      </c>
      <c r="E4" s="75" t="s">
        <v>8</v>
      </c>
      <c r="F4" s="75" t="s">
        <v>9</v>
      </c>
      <c r="G4" s="75" t="s">
        <v>10</v>
      </c>
      <c r="H4" s="75" t="s">
        <v>2</v>
      </c>
      <c r="I4" s="75" t="s">
        <v>3</v>
      </c>
      <c r="J4" s="75" t="s">
        <v>11</v>
      </c>
      <c r="K4" s="75" t="s">
        <v>12</v>
      </c>
      <c r="L4" s="75" t="s">
        <v>13</v>
      </c>
      <c r="M4" s="75" t="s">
        <v>14</v>
      </c>
      <c r="N4" s="75" t="s">
        <v>15</v>
      </c>
      <c r="O4" s="75" t="s">
        <v>16</v>
      </c>
      <c r="P4" s="75" t="s">
        <v>4</v>
      </c>
      <c r="Q4" s="75" t="s">
        <v>17</v>
      </c>
      <c r="R4" s="75" t="s">
        <v>18</v>
      </c>
      <c r="S4" s="75" t="s">
        <v>5</v>
      </c>
      <c r="T4" s="75" t="s">
        <v>6</v>
      </c>
      <c r="U4" s="75" t="s">
        <v>19</v>
      </c>
      <c r="V4" s="75" t="s">
        <v>20</v>
      </c>
      <c r="W4" s="75" t="s">
        <v>21</v>
      </c>
      <c r="X4" s="75" t="s">
        <v>22</v>
      </c>
    </row>
    <row r="5" spans="1:26" s="30" customFormat="1" ht="20.149999999999999" customHeight="1" thickBot="1" x14ac:dyDescent="0.4">
      <c r="A5" s="76" t="s">
        <v>106</v>
      </c>
      <c r="B5" s="132">
        <v>67734803.87947534</v>
      </c>
      <c r="C5" s="132">
        <v>117675223.4950942</v>
      </c>
      <c r="D5" s="132">
        <v>101337015.12912992</v>
      </c>
      <c r="E5" s="132">
        <v>101763912.62929727</v>
      </c>
      <c r="F5" s="132">
        <v>146708182.61598316</v>
      </c>
      <c r="G5" s="132">
        <v>123867544.63164136</v>
      </c>
      <c r="H5" s="132">
        <v>124770416.63859813</v>
      </c>
      <c r="I5" s="132">
        <v>68310717.964101538</v>
      </c>
      <c r="J5" s="132">
        <v>116712587.83907269</v>
      </c>
      <c r="K5" s="132">
        <v>183010444.82429326</v>
      </c>
      <c r="L5" s="132">
        <v>221084073.34712952</v>
      </c>
      <c r="M5" s="132">
        <v>136684535.97639465</v>
      </c>
      <c r="N5" s="132">
        <v>136473845.09058025</v>
      </c>
      <c r="O5" s="132">
        <v>132310411.89629333</v>
      </c>
      <c r="P5" s="132">
        <v>237276440.5082882</v>
      </c>
      <c r="Q5" s="132">
        <v>58545037.158078879</v>
      </c>
      <c r="R5" s="132">
        <v>175000720.29714257</v>
      </c>
      <c r="S5" s="132">
        <v>61550809.546050832</v>
      </c>
      <c r="T5" s="132">
        <v>92167015.489676088</v>
      </c>
      <c r="U5" s="132">
        <v>77712762.770426944</v>
      </c>
      <c r="V5" s="132">
        <v>162646017.51513791</v>
      </c>
      <c r="W5" s="132">
        <v>331584317.75810903</v>
      </c>
      <c r="X5" s="132">
        <v>2974926836.9999952</v>
      </c>
    </row>
    <row r="6" spans="1:26" s="30" customFormat="1" ht="31" x14ac:dyDescent="0.35">
      <c r="A6" s="140" t="s">
        <v>43</v>
      </c>
      <c r="B6" s="133">
        <v>30733105.684210598</v>
      </c>
      <c r="C6" s="133">
        <v>50916159.267217197</v>
      </c>
      <c r="D6" s="133">
        <v>44262523.522376902</v>
      </c>
      <c r="E6" s="133">
        <v>42919639.827667803</v>
      </c>
      <c r="F6" s="133">
        <v>65522898.954062097</v>
      </c>
      <c r="G6" s="133">
        <v>57701718.179366097</v>
      </c>
      <c r="H6" s="133">
        <v>54410341.052453101</v>
      </c>
      <c r="I6" s="133">
        <v>29028104.554821</v>
      </c>
      <c r="J6" s="133">
        <v>52372613.419222496</v>
      </c>
      <c r="K6" s="133">
        <v>81781721.924049094</v>
      </c>
      <c r="L6" s="133">
        <v>98527800.196200401</v>
      </c>
      <c r="M6" s="133">
        <v>59228142.479167998</v>
      </c>
      <c r="N6" s="133">
        <v>60422331.655006498</v>
      </c>
      <c r="O6" s="133">
        <v>59017580.224350899</v>
      </c>
      <c r="P6" s="133">
        <v>102406560.22241101</v>
      </c>
      <c r="Q6" s="133">
        <v>26918093.972448502</v>
      </c>
      <c r="R6" s="133">
        <v>77376145.261226907</v>
      </c>
      <c r="S6" s="133">
        <v>28683298.039503999</v>
      </c>
      <c r="T6" s="133">
        <v>40207585.5009593</v>
      </c>
      <c r="U6" s="133">
        <v>35400657.503190301</v>
      </c>
      <c r="V6" s="133">
        <v>73160954.598375604</v>
      </c>
      <c r="W6" s="133">
        <v>148106420.26096901</v>
      </c>
      <c r="X6" s="133">
        <v>1319104396.2992568</v>
      </c>
      <c r="Y6" s="40"/>
      <c r="Z6" s="78"/>
    </row>
    <row r="7" spans="1:26" s="30" customFormat="1" ht="31" x14ac:dyDescent="0.35">
      <c r="A7" s="79" t="s">
        <v>44</v>
      </c>
      <c r="B7" s="80">
        <v>23077786.610368099</v>
      </c>
      <c r="C7" s="80">
        <v>43126142.799109302</v>
      </c>
      <c r="D7" s="80">
        <v>37392005.305475801</v>
      </c>
      <c r="E7" s="80">
        <v>40749123.982215799</v>
      </c>
      <c r="F7" s="80">
        <v>56131415.465750597</v>
      </c>
      <c r="G7" s="80">
        <v>43216079.867858097</v>
      </c>
      <c r="H7" s="80">
        <v>42806512.101856902</v>
      </c>
      <c r="I7" s="80">
        <v>23572382.380742401</v>
      </c>
      <c r="J7" s="80">
        <v>41503136.471658401</v>
      </c>
      <c r="K7" s="80">
        <v>67862290.024631202</v>
      </c>
      <c r="L7" s="80">
        <v>85521584.646727502</v>
      </c>
      <c r="M7" s="80">
        <v>52463915.178437099</v>
      </c>
      <c r="N7" s="80">
        <v>52092214.506393597</v>
      </c>
      <c r="O7" s="80">
        <v>51320953.8313234</v>
      </c>
      <c r="P7" s="80">
        <v>92762356.709017694</v>
      </c>
      <c r="Q7" s="80">
        <v>20475496.504223201</v>
      </c>
      <c r="R7" s="80">
        <v>66773383.706895098</v>
      </c>
      <c r="S7" s="80">
        <v>20852219.343154602</v>
      </c>
      <c r="T7" s="80">
        <v>35796333.4258902</v>
      </c>
      <c r="U7" s="80">
        <v>26539406.657108601</v>
      </c>
      <c r="V7" s="80">
        <v>61465902.620816097</v>
      </c>
      <c r="W7" s="80">
        <v>126346948.36995099</v>
      </c>
      <c r="X7" s="80">
        <v>1111847590.5096045</v>
      </c>
      <c r="Y7" s="40"/>
      <c r="Z7" s="78"/>
    </row>
    <row r="8" spans="1:26" s="30" customFormat="1" ht="15.65" customHeight="1" x14ac:dyDescent="0.35">
      <c r="A8" s="141" t="s">
        <v>45</v>
      </c>
      <c r="B8" s="134">
        <v>7897134.7294647601</v>
      </c>
      <c r="C8" s="134">
        <v>12937496.975853199</v>
      </c>
      <c r="D8" s="134">
        <v>12227564.2278677</v>
      </c>
      <c r="E8" s="134">
        <v>11217268.281152699</v>
      </c>
      <c r="F8" s="134">
        <v>17804979.837826099</v>
      </c>
      <c r="G8" s="134">
        <v>15512812.2790273</v>
      </c>
      <c r="H8" s="134">
        <v>13649310.4533825</v>
      </c>
      <c r="I8" s="134">
        <v>6841291.3927687099</v>
      </c>
      <c r="J8" s="134">
        <v>13940809.3070255</v>
      </c>
      <c r="K8" s="134">
        <v>21399645.472162802</v>
      </c>
      <c r="L8" s="134">
        <v>25627587.525803801</v>
      </c>
      <c r="M8" s="134">
        <v>16957963.641277999</v>
      </c>
      <c r="N8" s="134">
        <v>16313550.394783599</v>
      </c>
      <c r="O8" s="134">
        <v>15286536.1340601</v>
      </c>
      <c r="P8" s="134">
        <v>29258260.9313423</v>
      </c>
      <c r="Q8" s="134">
        <v>7541109.2549723303</v>
      </c>
      <c r="R8" s="134">
        <v>21713538.182578601</v>
      </c>
      <c r="S8" s="134">
        <v>8191264.9647657303</v>
      </c>
      <c r="T8" s="134">
        <v>11382507.258713599</v>
      </c>
      <c r="U8" s="134">
        <v>9676664.2618074194</v>
      </c>
      <c r="V8" s="134">
        <v>19096158.055504199</v>
      </c>
      <c r="W8" s="134">
        <v>38633345.870883703</v>
      </c>
      <c r="X8" s="134">
        <v>353106799.4330247</v>
      </c>
      <c r="Y8" s="40"/>
      <c r="Z8" s="78"/>
    </row>
    <row r="9" spans="1:26" s="30" customFormat="1" ht="15.65" customHeight="1" x14ac:dyDescent="0.35">
      <c r="A9" s="79" t="s">
        <v>46</v>
      </c>
      <c r="B9" s="80">
        <v>2454768.1923139598</v>
      </c>
      <c r="C9" s="80">
        <v>4815732.8539133295</v>
      </c>
      <c r="D9" s="80">
        <v>3209968.2161143702</v>
      </c>
      <c r="E9" s="80">
        <v>2845471.7781717498</v>
      </c>
      <c r="F9" s="80">
        <v>2851611.3130849502</v>
      </c>
      <c r="G9" s="80">
        <v>2709953.0542184799</v>
      </c>
      <c r="H9" s="80">
        <v>7418301.1514480002</v>
      </c>
      <c r="I9" s="80">
        <v>4519197.1285276003</v>
      </c>
      <c r="J9" s="80">
        <v>3750870.1438704701</v>
      </c>
      <c r="K9" s="80">
        <v>4824106.0880911602</v>
      </c>
      <c r="L9" s="80">
        <v>3812125.45241819</v>
      </c>
      <c r="M9" s="80">
        <v>2587081.3247291399</v>
      </c>
      <c r="N9" s="80">
        <v>2670709.4391143001</v>
      </c>
      <c r="O9" s="80">
        <v>2746289.3816915401</v>
      </c>
      <c r="P9" s="80">
        <v>4076224.6102453</v>
      </c>
      <c r="Q9" s="80">
        <v>1128906.9632931401</v>
      </c>
      <c r="R9" s="80">
        <v>2910323.5300616599</v>
      </c>
      <c r="S9" s="80">
        <v>1128737.2886796701</v>
      </c>
      <c r="T9" s="80">
        <v>1550657.4683775699</v>
      </c>
      <c r="U9" s="80">
        <v>2990772.16239121</v>
      </c>
      <c r="V9" s="80">
        <v>2984039.3746626298</v>
      </c>
      <c r="W9" s="80">
        <v>5844974.6555337999</v>
      </c>
      <c r="X9" s="80">
        <v>73830821.570952222</v>
      </c>
      <c r="Y9" s="40"/>
      <c r="Z9" s="78"/>
    </row>
    <row r="10" spans="1:26" s="30" customFormat="1" ht="15.65" customHeight="1" x14ac:dyDescent="0.35">
      <c r="A10" s="141" t="s">
        <v>47</v>
      </c>
      <c r="B10" s="134">
        <v>2252025.54796687</v>
      </c>
      <c r="C10" s="134">
        <v>3409630.96829658</v>
      </c>
      <c r="D10" s="134">
        <v>2272659.81219861</v>
      </c>
      <c r="E10" s="134">
        <v>2287676.52733876</v>
      </c>
      <c r="F10" s="134">
        <v>2680555.3597719301</v>
      </c>
      <c r="G10" s="134">
        <v>2934289.59416947</v>
      </c>
      <c r="H10" s="134">
        <v>2689278.6184877399</v>
      </c>
      <c r="I10" s="134">
        <v>2115988.3521758998</v>
      </c>
      <c r="J10" s="134">
        <v>2998797.0131781902</v>
      </c>
      <c r="K10" s="134">
        <v>4406835.7614951404</v>
      </c>
      <c r="L10" s="134">
        <v>5146801.1906058202</v>
      </c>
      <c r="M10" s="134">
        <v>3757336.8224396701</v>
      </c>
      <c r="N10" s="134">
        <v>3343159.78813416</v>
      </c>
      <c r="O10" s="134">
        <v>2283673.6604451798</v>
      </c>
      <c r="P10" s="134">
        <v>6218026.2069739904</v>
      </c>
      <c r="Q10" s="134">
        <v>1611626.44686634</v>
      </c>
      <c r="R10" s="134">
        <v>4312830.3829164403</v>
      </c>
      <c r="S10" s="134">
        <v>1882914.6907471099</v>
      </c>
      <c r="T10" s="134">
        <v>2127504.2267699498</v>
      </c>
      <c r="U10" s="134">
        <v>1480485.0795674301</v>
      </c>
      <c r="V10" s="134">
        <v>3966552.7979206801</v>
      </c>
      <c r="W10" s="134">
        <v>8943518.1575509403</v>
      </c>
      <c r="X10" s="134">
        <v>73122167.006016895</v>
      </c>
      <c r="Y10" s="40"/>
      <c r="Z10" s="78"/>
    </row>
    <row r="11" spans="1:26" s="30" customFormat="1" ht="15.65" customHeight="1" x14ac:dyDescent="0.35">
      <c r="A11" s="79" t="s">
        <v>48</v>
      </c>
      <c r="B11" s="80">
        <v>1319983.11515105</v>
      </c>
      <c r="C11" s="80">
        <v>2470060.6307045599</v>
      </c>
      <c r="D11" s="80">
        <v>1972294.0450965399</v>
      </c>
      <c r="E11" s="80">
        <v>1744732.2327504801</v>
      </c>
      <c r="F11" s="80">
        <v>1716721.6854874699</v>
      </c>
      <c r="G11" s="80">
        <v>1792691.65700192</v>
      </c>
      <c r="H11" s="80">
        <v>3796673.26096988</v>
      </c>
      <c r="I11" s="80">
        <v>2233754.15506593</v>
      </c>
      <c r="J11" s="80">
        <v>2146361.4841176299</v>
      </c>
      <c r="K11" s="80">
        <v>2735845.5538638402</v>
      </c>
      <c r="L11" s="80">
        <v>2448174.33537381</v>
      </c>
      <c r="M11" s="80">
        <v>1690096.53034277</v>
      </c>
      <c r="N11" s="80">
        <v>1631879.3071481001</v>
      </c>
      <c r="O11" s="80">
        <v>1655378.6644222001</v>
      </c>
      <c r="P11" s="80">
        <v>2555011.8282979098</v>
      </c>
      <c r="Q11" s="80">
        <v>869804.01627536397</v>
      </c>
      <c r="R11" s="80">
        <v>1914499.2334638401</v>
      </c>
      <c r="S11" s="80">
        <v>812375.21919972496</v>
      </c>
      <c r="T11" s="80">
        <v>1102427.60896546</v>
      </c>
      <c r="U11" s="80">
        <v>1624777.1063619701</v>
      </c>
      <c r="V11" s="80">
        <v>1972410.0678586899</v>
      </c>
      <c r="W11" s="80">
        <v>3709110.4432206401</v>
      </c>
      <c r="X11" s="80">
        <v>43915062.181139775</v>
      </c>
      <c r="Y11" s="40"/>
      <c r="Z11" s="78"/>
    </row>
    <row r="12" spans="1:26" s="19" customFormat="1" ht="20.149999999999999" customHeight="1" thickBot="1" x14ac:dyDescent="0.4">
      <c r="A12" s="81" t="s">
        <v>105</v>
      </c>
      <c r="B12" s="135">
        <v>1039133.4055264358</v>
      </c>
      <c r="C12" s="135">
        <v>1823657.6218380239</v>
      </c>
      <c r="D12" s="135">
        <v>1543670.3868334331</v>
      </c>
      <c r="E12" s="135">
        <v>1278777.8602208202</v>
      </c>
      <c r="F12" s="135">
        <v>2082027.508026174</v>
      </c>
      <c r="G12" s="135">
        <v>1884459.4153516409</v>
      </c>
      <c r="H12" s="135">
        <v>1836717.3785724498</v>
      </c>
      <c r="I12" s="135">
        <v>1075697.2223379388</v>
      </c>
      <c r="J12" s="135">
        <v>1835047.440362795</v>
      </c>
      <c r="K12" s="135">
        <v>2627909.6976132952</v>
      </c>
      <c r="L12" s="135">
        <v>3065686.1923193871</v>
      </c>
      <c r="M12" s="135">
        <v>1985992.2506657173</v>
      </c>
      <c r="N12" s="135">
        <v>1857366.6891017461</v>
      </c>
      <c r="O12" s="135">
        <v>1568823.8918476722</v>
      </c>
      <c r="P12" s="135">
        <v>3344082.7902811244</v>
      </c>
      <c r="Q12" s="135">
        <v>772460.85384852556</v>
      </c>
      <c r="R12" s="135">
        <v>2516282.2571209483</v>
      </c>
      <c r="S12" s="135">
        <v>959866.91431596421</v>
      </c>
      <c r="T12" s="135">
        <v>1191599.0624275161</v>
      </c>
      <c r="U12" s="135">
        <v>1262506.5281453521</v>
      </c>
      <c r="V12" s="135">
        <v>1903384.399231103</v>
      </c>
      <c r="W12" s="135">
        <v>4557816.2340118736</v>
      </c>
      <c r="X12" s="135">
        <v>42012965.99999994</v>
      </c>
      <c r="Y12" s="83"/>
      <c r="Z12" s="84"/>
    </row>
    <row r="13" spans="1:26" s="30" customFormat="1" ht="15.65" customHeight="1" x14ac:dyDescent="0.35">
      <c r="A13" s="140" t="s">
        <v>51</v>
      </c>
      <c r="B13" s="133">
        <v>409964.0535486</v>
      </c>
      <c r="C13" s="133">
        <v>761606.99074757402</v>
      </c>
      <c r="D13" s="133">
        <v>646764.90781466803</v>
      </c>
      <c r="E13" s="133">
        <v>618719.52117039706</v>
      </c>
      <c r="F13" s="133">
        <v>951119.16749802802</v>
      </c>
      <c r="G13" s="133">
        <v>879604.91268719197</v>
      </c>
      <c r="H13" s="133">
        <v>705616.02762339299</v>
      </c>
      <c r="I13" s="133">
        <v>479479.203262428</v>
      </c>
      <c r="J13" s="133">
        <v>749175.09370953904</v>
      </c>
      <c r="K13" s="133">
        <v>1163854.1649136001</v>
      </c>
      <c r="L13" s="133">
        <v>1693502.2127725601</v>
      </c>
      <c r="M13" s="133">
        <v>1014646.07007628</v>
      </c>
      <c r="N13" s="133">
        <v>927064.91788651701</v>
      </c>
      <c r="O13" s="133">
        <v>826697.60605231195</v>
      </c>
      <c r="P13" s="133">
        <v>1654441.19360905</v>
      </c>
      <c r="Q13" s="133">
        <v>399282.00824132899</v>
      </c>
      <c r="R13" s="133">
        <v>1176224.2775858101</v>
      </c>
      <c r="S13" s="133">
        <v>431522.68632481497</v>
      </c>
      <c r="T13" s="133">
        <v>610556.30717638403</v>
      </c>
      <c r="U13" s="133">
        <v>507692.04851074901</v>
      </c>
      <c r="V13" s="133">
        <v>1092198.8700582699</v>
      </c>
      <c r="W13" s="133">
        <v>3015794.22250761</v>
      </c>
      <c r="X13" s="133">
        <v>20715526.463777103</v>
      </c>
      <c r="Y13" s="40"/>
      <c r="Z13" s="78"/>
    </row>
    <row r="14" spans="1:26" s="30" customFormat="1" ht="15.65" customHeight="1" x14ac:dyDescent="0.35">
      <c r="A14" s="79" t="s">
        <v>49</v>
      </c>
      <c r="B14" s="80">
        <v>442107.08948911401</v>
      </c>
      <c r="C14" s="80">
        <v>742517.34759359702</v>
      </c>
      <c r="D14" s="80">
        <v>594824.97166145605</v>
      </c>
      <c r="E14" s="80">
        <v>387191.84388001502</v>
      </c>
      <c r="F14" s="80">
        <v>722687.09295607498</v>
      </c>
      <c r="G14" s="80">
        <v>649613.28071751702</v>
      </c>
      <c r="H14" s="80">
        <v>782706.898714273</v>
      </c>
      <c r="I14" s="80">
        <v>405344.57937935198</v>
      </c>
      <c r="J14" s="80">
        <v>754950.12980897201</v>
      </c>
      <c r="K14" s="80">
        <v>957677.99545349099</v>
      </c>
      <c r="L14" s="80">
        <v>728568.06296163297</v>
      </c>
      <c r="M14" s="80">
        <v>581021.54830276605</v>
      </c>
      <c r="N14" s="80">
        <v>543143.37706436706</v>
      </c>
      <c r="O14" s="80">
        <v>389424.54784605699</v>
      </c>
      <c r="P14" s="80">
        <v>1035071.80827514</v>
      </c>
      <c r="Q14" s="80">
        <v>209705.008946502</v>
      </c>
      <c r="R14" s="80">
        <v>855770.29371402599</v>
      </c>
      <c r="S14" s="80">
        <v>344108.92023766798</v>
      </c>
      <c r="T14" s="80">
        <v>325149.333008227</v>
      </c>
      <c r="U14" s="80">
        <v>524231.74893432599</v>
      </c>
      <c r="V14" s="80">
        <v>370733.85885949101</v>
      </c>
      <c r="W14" s="80">
        <v>574809.20293321204</v>
      </c>
      <c r="X14" s="80">
        <v>12921358.940737279</v>
      </c>
      <c r="Y14" s="40"/>
      <c r="Z14" s="78"/>
    </row>
    <row r="15" spans="1:26" s="30" customFormat="1" ht="15.65" customHeight="1" x14ac:dyDescent="0.35">
      <c r="A15" s="141" t="s">
        <v>50</v>
      </c>
      <c r="B15" s="134">
        <v>111411.802310365</v>
      </c>
      <c r="C15" s="134">
        <v>188086.02739703201</v>
      </c>
      <c r="D15" s="134">
        <v>188913.05599423699</v>
      </c>
      <c r="E15" s="134">
        <v>159520.840387779</v>
      </c>
      <c r="F15" s="134">
        <v>244553.90045960099</v>
      </c>
      <c r="G15" s="134">
        <v>216915.60980286499</v>
      </c>
      <c r="H15" s="134">
        <v>209128.20795141999</v>
      </c>
      <c r="I15" s="134">
        <v>114549.26158159001</v>
      </c>
      <c r="J15" s="134">
        <v>200521.31912076499</v>
      </c>
      <c r="K15" s="134">
        <v>302177.69787772599</v>
      </c>
      <c r="L15" s="134">
        <v>397054.01933977799</v>
      </c>
      <c r="M15" s="134">
        <v>237788.80712255501</v>
      </c>
      <c r="N15" s="134">
        <v>234995.812782341</v>
      </c>
      <c r="O15" s="134">
        <v>205436.27379929199</v>
      </c>
      <c r="P15" s="134">
        <v>389890.25957398</v>
      </c>
      <c r="Q15" s="134">
        <v>98225.339942597202</v>
      </c>
      <c r="R15" s="134">
        <v>289021.23078217398</v>
      </c>
      <c r="S15" s="134">
        <v>115474.355175034</v>
      </c>
      <c r="T15" s="134">
        <v>153200.12836890901</v>
      </c>
      <c r="U15" s="134">
        <v>143710.93447915901</v>
      </c>
      <c r="V15" s="134">
        <v>259449.411778843</v>
      </c>
      <c r="W15" s="134">
        <v>597460.71750697901</v>
      </c>
      <c r="X15" s="134">
        <v>5057485.0135350209</v>
      </c>
      <c r="Y15" s="40"/>
      <c r="Z15" s="78"/>
    </row>
    <row r="16" spans="1:26" s="30" customFormat="1" ht="15.65" customHeight="1" x14ac:dyDescent="0.35">
      <c r="A16" s="79" t="s">
        <v>52</v>
      </c>
      <c r="B16" s="80">
        <v>75650.460178356705</v>
      </c>
      <c r="C16" s="80">
        <v>131447.25609982101</v>
      </c>
      <c r="D16" s="80">
        <v>113167.451363072</v>
      </c>
      <c r="E16" s="80">
        <v>113345.654782629</v>
      </c>
      <c r="F16" s="80">
        <v>163667.34711246999</v>
      </c>
      <c r="G16" s="80">
        <v>138325.61214406701</v>
      </c>
      <c r="H16" s="80">
        <v>139266.24428336401</v>
      </c>
      <c r="I16" s="80">
        <v>76324.1781145688</v>
      </c>
      <c r="J16" s="80">
        <v>130400.897723519</v>
      </c>
      <c r="K16" s="80">
        <v>204199.83936847799</v>
      </c>
      <c r="L16" s="80">
        <v>246561.89724541601</v>
      </c>
      <c r="M16" s="80">
        <v>152535.82516411599</v>
      </c>
      <c r="N16" s="80">
        <v>152162.581368521</v>
      </c>
      <c r="O16" s="80">
        <v>147265.46415001099</v>
      </c>
      <c r="P16" s="80">
        <v>264679.52882295498</v>
      </c>
      <c r="Q16" s="80">
        <v>65248.496718097304</v>
      </c>
      <c r="R16" s="80">
        <v>195266.455038938</v>
      </c>
      <c r="S16" s="80">
        <v>68760.952578447293</v>
      </c>
      <c r="T16" s="80">
        <v>102693.29387399599</v>
      </c>
      <c r="U16" s="80">
        <v>86871.796221118202</v>
      </c>
      <c r="V16" s="80">
        <v>181002.25853449901</v>
      </c>
      <c r="W16" s="80">
        <v>369752.09106407303</v>
      </c>
      <c r="X16" s="80">
        <v>3318595.5819505341</v>
      </c>
      <c r="Y16" s="40"/>
      <c r="Z16" s="78"/>
    </row>
    <row r="17" spans="1:26" s="19" customFormat="1" ht="20.149999999999999" customHeight="1" thickBot="1" x14ac:dyDescent="0.4">
      <c r="A17" s="81" t="s">
        <v>107</v>
      </c>
      <c r="B17" s="85">
        <v>52088968.913166903</v>
      </c>
      <c r="C17" s="85">
        <v>89201782.315915883</v>
      </c>
      <c r="D17" s="85">
        <v>89659292.359647468</v>
      </c>
      <c r="E17" s="85">
        <v>79251740.841774434</v>
      </c>
      <c r="F17" s="85">
        <v>102383390.51198567</v>
      </c>
      <c r="G17" s="85">
        <v>100527416.50126433</v>
      </c>
      <c r="H17" s="85">
        <v>96595451.577231392</v>
      </c>
      <c r="I17" s="85">
        <v>53590860.115187295</v>
      </c>
      <c r="J17" s="85">
        <v>92893207.828839749</v>
      </c>
      <c r="K17" s="85">
        <v>143282347.05741873</v>
      </c>
      <c r="L17" s="85">
        <v>185746210.44497749</v>
      </c>
      <c r="M17" s="85">
        <v>117144434.21133448</v>
      </c>
      <c r="N17" s="85">
        <v>105271891.61006238</v>
      </c>
      <c r="O17" s="85">
        <v>88010169.926430777</v>
      </c>
      <c r="P17" s="85">
        <v>192083586.63891193</v>
      </c>
      <c r="Q17" s="85">
        <v>50548190.722519696</v>
      </c>
      <c r="R17" s="85">
        <v>140080993.09497535</v>
      </c>
      <c r="S17" s="85">
        <v>59705564.382184766</v>
      </c>
      <c r="T17" s="85">
        <v>74602105.833002836</v>
      </c>
      <c r="U17" s="85">
        <v>58407325.890471645</v>
      </c>
      <c r="V17" s="85">
        <v>122494791.00366855</v>
      </c>
      <c r="W17" s="85">
        <v>267668856.21902508</v>
      </c>
      <c r="X17" s="85">
        <v>2361238577.9999971</v>
      </c>
      <c r="Y17" s="83"/>
      <c r="Z17" s="84"/>
    </row>
    <row r="18" spans="1:26" s="30" customFormat="1" ht="15.65" customHeight="1" x14ac:dyDescent="0.35">
      <c r="A18" s="140" t="s">
        <v>53</v>
      </c>
      <c r="B18" s="136">
        <v>20688425.422260299</v>
      </c>
      <c r="C18" s="136">
        <v>36665464.447498202</v>
      </c>
      <c r="D18" s="136">
        <v>38853682.782677703</v>
      </c>
      <c r="E18" s="136">
        <v>30714124.172382601</v>
      </c>
      <c r="F18" s="136">
        <v>35286255.100913301</v>
      </c>
      <c r="G18" s="136">
        <v>33468725.203136299</v>
      </c>
      <c r="H18" s="136">
        <v>42498311.910205796</v>
      </c>
      <c r="I18" s="136">
        <v>22447351.610334098</v>
      </c>
      <c r="J18" s="136">
        <v>35288990.693994902</v>
      </c>
      <c r="K18" s="136">
        <v>56418199.976675197</v>
      </c>
      <c r="L18" s="136">
        <v>65457793.7004022</v>
      </c>
      <c r="M18" s="136">
        <v>41783889.563388102</v>
      </c>
      <c r="N18" s="136">
        <v>35215753.312120497</v>
      </c>
      <c r="O18" s="136">
        <v>30855219.307568699</v>
      </c>
      <c r="P18" s="136">
        <v>63123090.277374104</v>
      </c>
      <c r="Q18" s="136">
        <v>15601413.433927299</v>
      </c>
      <c r="R18" s="136">
        <v>44177370.996631697</v>
      </c>
      <c r="S18" s="136">
        <v>19948977.2727548</v>
      </c>
      <c r="T18" s="136">
        <v>24650381.689618301</v>
      </c>
      <c r="U18" s="136">
        <v>24073742.004906099</v>
      </c>
      <c r="V18" s="136">
        <v>35084028.274714202</v>
      </c>
      <c r="W18" s="136">
        <v>69680981.852338105</v>
      </c>
      <c r="X18" s="136">
        <v>821982173.00582254</v>
      </c>
      <c r="Y18" s="40"/>
      <c r="Z18" s="78"/>
    </row>
    <row r="19" spans="1:26" s="30" customFormat="1" ht="15.65" customHeight="1" x14ac:dyDescent="0.35">
      <c r="A19" s="79" t="s">
        <v>54</v>
      </c>
      <c r="B19" s="87">
        <v>16295643.0923477</v>
      </c>
      <c r="C19" s="87">
        <v>28751729.619026601</v>
      </c>
      <c r="D19" s="87">
        <v>26811261.791354802</v>
      </c>
      <c r="E19" s="87">
        <v>23908859.248541001</v>
      </c>
      <c r="F19" s="87">
        <v>36552904.5859299</v>
      </c>
      <c r="G19" s="87">
        <v>32861510.281551201</v>
      </c>
      <c r="H19" s="87">
        <v>32210753.4025307</v>
      </c>
      <c r="I19" s="87">
        <v>17874927.921267599</v>
      </c>
      <c r="J19" s="87">
        <v>28957479.7106051</v>
      </c>
      <c r="K19" s="87">
        <v>45800159.7210439</v>
      </c>
      <c r="L19" s="87">
        <v>61093358.856505699</v>
      </c>
      <c r="M19" s="87">
        <v>37171019.263030797</v>
      </c>
      <c r="N19" s="87">
        <v>35927525.611861102</v>
      </c>
      <c r="O19" s="87">
        <v>30555195.818530802</v>
      </c>
      <c r="P19" s="87">
        <v>61323460.065069601</v>
      </c>
      <c r="Q19" s="87">
        <v>15658132.8184861</v>
      </c>
      <c r="R19" s="87">
        <v>45275142.7313006</v>
      </c>
      <c r="S19" s="87">
        <v>18313970.151161801</v>
      </c>
      <c r="T19" s="87">
        <v>23598466.156231601</v>
      </c>
      <c r="U19" s="87">
        <v>20767022.751092002</v>
      </c>
      <c r="V19" s="87">
        <v>40344711.575252198</v>
      </c>
      <c r="W19" s="87">
        <v>96519670.742606595</v>
      </c>
      <c r="X19" s="87">
        <v>776572905.91532743</v>
      </c>
      <c r="Y19" s="40"/>
      <c r="Z19" s="78"/>
    </row>
    <row r="20" spans="1:26" s="30" customFormat="1" ht="15.65" customHeight="1" x14ac:dyDescent="0.35">
      <c r="A20" s="141" t="s">
        <v>55</v>
      </c>
      <c r="B20" s="137">
        <v>14906528.688998301</v>
      </c>
      <c r="C20" s="137">
        <v>23473291.734057602</v>
      </c>
      <c r="D20" s="137">
        <v>23681659.184150301</v>
      </c>
      <c r="E20" s="137">
        <v>24347736.3386597</v>
      </c>
      <c r="F20" s="137">
        <v>30192826.045065999</v>
      </c>
      <c r="G20" s="137">
        <v>33851423.491059199</v>
      </c>
      <c r="H20" s="137">
        <v>21552592.7032969</v>
      </c>
      <c r="I20" s="137">
        <v>13065639.002955399</v>
      </c>
      <c r="J20" s="137">
        <v>28324208.8445368</v>
      </c>
      <c r="K20" s="137">
        <v>40588137.507941701</v>
      </c>
      <c r="L20" s="137">
        <v>58590001.3530735</v>
      </c>
      <c r="M20" s="137">
        <v>37793206.521536797</v>
      </c>
      <c r="N20" s="137">
        <v>33768418.935415201</v>
      </c>
      <c r="O20" s="137">
        <v>26292084.056942899</v>
      </c>
      <c r="P20" s="137">
        <v>67012696.7454409</v>
      </c>
      <c r="Q20" s="137">
        <v>19094960.954782799</v>
      </c>
      <c r="R20" s="137">
        <v>50162370.417180501</v>
      </c>
      <c r="S20" s="137">
        <v>21221069.895369198</v>
      </c>
      <c r="T20" s="137">
        <v>26086384.5559249</v>
      </c>
      <c r="U20" s="137">
        <v>13348964.279496901</v>
      </c>
      <c r="V20" s="137">
        <v>46653452.522065602</v>
      </c>
      <c r="W20" s="137">
        <v>100613877.41604599</v>
      </c>
      <c r="X20" s="137">
        <v>754621531.19399714</v>
      </c>
      <c r="Y20" s="40"/>
      <c r="Z20" s="78"/>
    </row>
    <row r="21" spans="1:26" s="30" customFormat="1" ht="15.65" customHeight="1" x14ac:dyDescent="0.35">
      <c r="A21" s="141" t="s">
        <v>140</v>
      </c>
      <c r="B21" s="137">
        <v>40000</v>
      </c>
      <c r="C21" s="137">
        <v>40000</v>
      </c>
      <c r="D21" s="137">
        <v>40000</v>
      </c>
      <c r="E21" s="137">
        <v>40000</v>
      </c>
      <c r="F21" s="137">
        <v>40000</v>
      </c>
      <c r="G21" s="137">
        <v>40000</v>
      </c>
      <c r="H21" s="137">
        <v>40000</v>
      </c>
      <c r="I21" s="137">
        <v>40000</v>
      </c>
      <c r="J21" s="137">
        <v>40000</v>
      </c>
      <c r="K21" s="137">
        <v>40000</v>
      </c>
      <c r="L21" s="137">
        <v>40000</v>
      </c>
      <c r="M21" s="137">
        <v>40000</v>
      </c>
      <c r="N21" s="137">
        <v>40000</v>
      </c>
      <c r="O21" s="137">
        <v>40000</v>
      </c>
      <c r="P21" s="137">
        <v>40000</v>
      </c>
      <c r="Q21" s="137">
        <v>40000</v>
      </c>
      <c r="R21" s="137">
        <v>40000</v>
      </c>
      <c r="S21" s="137">
        <v>40000</v>
      </c>
      <c r="T21" s="137">
        <v>40000</v>
      </c>
      <c r="U21" s="137">
        <v>40000</v>
      </c>
      <c r="V21" s="137">
        <v>40000</v>
      </c>
      <c r="W21" s="137">
        <v>40000</v>
      </c>
      <c r="X21" s="137">
        <v>880000</v>
      </c>
      <c r="Y21" s="40"/>
      <c r="Z21" s="78"/>
    </row>
    <row r="22" spans="1:26" s="30" customFormat="1" ht="15.65" customHeight="1" x14ac:dyDescent="0.35">
      <c r="A22" s="79" t="s">
        <v>56</v>
      </c>
      <c r="B22" s="87">
        <v>158371.70956061099</v>
      </c>
      <c r="C22" s="87">
        <v>271296.51533347601</v>
      </c>
      <c r="D22" s="87">
        <v>272688.60146466899</v>
      </c>
      <c r="E22" s="87">
        <v>241021.082191127</v>
      </c>
      <c r="F22" s="87">
        <v>311404.78007648099</v>
      </c>
      <c r="G22" s="87">
        <v>305757.52551763703</v>
      </c>
      <c r="H22" s="87">
        <v>293793.56119799102</v>
      </c>
      <c r="I22" s="87">
        <v>162941.580630196</v>
      </c>
      <c r="J22" s="87">
        <v>282528.57970294898</v>
      </c>
      <c r="K22" s="87">
        <v>435849.85175794503</v>
      </c>
      <c r="L22" s="87">
        <v>565056.534996095</v>
      </c>
      <c r="M22" s="87">
        <v>356318.86337878002</v>
      </c>
      <c r="N22" s="87">
        <v>320193.750665567</v>
      </c>
      <c r="O22" s="87">
        <v>267670.74338838301</v>
      </c>
      <c r="P22" s="87">
        <v>584339.55102733395</v>
      </c>
      <c r="Q22" s="87">
        <v>153683.515323495</v>
      </c>
      <c r="R22" s="87">
        <v>426108.94986252702</v>
      </c>
      <c r="S22" s="87">
        <v>181547.06289897001</v>
      </c>
      <c r="T22" s="87">
        <v>226873.43122804101</v>
      </c>
      <c r="U22" s="87">
        <v>177596.85497663799</v>
      </c>
      <c r="V22" s="87">
        <v>372598.631636529</v>
      </c>
      <c r="W22" s="87">
        <v>814326.20803436602</v>
      </c>
      <c r="X22" s="87">
        <v>7181967.8848498072</v>
      </c>
      <c r="Y22" s="40"/>
      <c r="Z22" s="78"/>
    </row>
    <row r="23" spans="1:26" s="19" customFormat="1" ht="20.149999999999999" customHeight="1" thickBot="1" x14ac:dyDescent="0.4">
      <c r="A23" s="81" t="s">
        <v>108</v>
      </c>
      <c r="B23" s="82">
        <v>6879161.1931092935</v>
      </c>
      <c r="C23" s="82">
        <v>14107997.061575865</v>
      </c>
      <c r="D23" s="82">
        <v>10130560.951595392</v>
      </c>
      <c r="E23" s="82">
        <v>8745049.3927479126</v>
      </c>
      <c r="F23" s="82">
        <v>11394017.749329122</v>
      </c>
      <c r="G23" s="82">
        <v>8666202.6364607681</v>
      </c>
      <c r="H23" s="82">
        <v>16553327.73272517</v>
      </c>
      <c r="I23" s="82">
        <v>8069889.5848586392</v>
      </c>
      <c r="J23" s="82">
        <v>11923165.226933731</v>
      </c>
      <c r="K23" s="82">
        <v>16753456.85258889</v>
      </c>
      <c r="L23" s="82">
        <v>14435902.006992888</v>
      </c>
      <c r="M23" s="82">
        <v>9388733.4620056823</v>
      </c>
      <c r="N23" s="82">
        <v>9722715.8220716901</v>
      </c>
      <c r="O23" s="82">
        <v>8890596.3343042843</v>
      </c>
      <c r="P23" s="82">
        <v>15516279.312729815</v>
      </c>
      <c r="Q23" s="82">
        <v>3277053.411956239</v>
      </c>
      <c r="R23" s="82">
        <v>12236216.996444456</v>
      </c>
      <c r="S23" s="82">
        <v>4946264.7546421774</v>
      </c>
      <c r="T23" s="82">
        <v>5266060.1979653519</v>
      </c>
      <c r="U23" s="82">
        <v>7317532.654901335</v>
      </c>
      <c r="V23" s="82">
        <v>9047753.3800000008</v>
      </c>
      <c r="W23" s="82">
        <v>19669372.284060962</v>
      </c>
      <c r="X23" s="82">
        <v>232937308.99999967</v>
      </c>
      <c r="Y23" s="83"/>
      <c r="Z23" s="84"/>
    </row>
    <row r="24" spans="1:26" s="30" customFormat="1" ht="15.65" customHeight="1" x14ac:dyDescent="0.35">
      <c r="A24" s="140" t="s">
        <v>57</v>
      </c>
      <c r="B24" s="136">
        <v>5032334.6495511401</v>
      </c>
      <c r="C24" s="136">
        <v>10990069.2448726</v>
      </c>
      <c r="D24" s="136">
        <v>7229373.8021982899</v>
      </c>
      <c r="E24" s="136">
        <v>6704172.0850848304</v>
      </c>
      <c r="F24" s="136">
        <v>7944119.3155972604</v>
      </c>
      <c r="G24" s="136">
        <v>6103833.3522500899</v>
      </c>
      <c r="H24" s="136">
        <v>13338206.428259701</v>
      </c>
      <c r="I24" s="136">
        <v>6511674.3494608402</v>
      </c>
      <c r="J24" s="136">
        <v>8933979.7176222596</v>
      </c>
      <c r="K24" s="136">
        <v>12638194.545382001</v>
      </c>
      <c r="L24" s="136">
        <v>9953153.1162101794</v>
      </c>
      <c r="M24" s="136">
        <v>6286424.0860525602</v>
      </c>
      <c r="N24" s="136">
        <v>6796978.3004282797</v>
      </c>
      <c r="O24" s="136">
        <v>6345421.9920739802</v>
      </c>
      <c r="P24" s="136">
        <v>10563861.2188845</v>
      </c>
      <c r="Q24" s="136">
        <v>2082361.19031276</v>
      </c>
      <c r="R24" s="136">
        <v>8017887.5862477198</v>
      </c>
      <c r="S24" s="136">
        <v>3129346.7046173601</v>
      </c>
      <c r="T24" s="136">
        <v>3420869.89377145</v>
      </c>
      <c r="U24" s="136">
        <v>5283152.7464414705</v>
      </c>
      <c r="V24" s="136">
        <v>6201850.7961571198</v>
      </c>
      <c r="W24" s="136">
        <v>14215073.3184768</v>
      </c>
      <c r="X24" s="136">
        <v>167722338.43995321</v>
      </c>
      <c r="Y24" s="40"/>
      <c r="Z24" s="78"/>
    </row>
    <row r="25" spans="1:26" s="30" customFormat="1" ht="15.65" customHeight="1" x14ac:dyDescent="0.35">
      <c r="A25" s="79" t="s">
        <v>58</v>
      </c>
      <c r="B25" s="87">
        <v>763836.52022129798</v>
      </c>
      <c r="C25" s="87">
        <v>1364091.4273429001</v>
      </c>
      <c r="D25" s="87">
        <v>1276225.1662675401</v>
      </c>
      <c r="E25" s="87">
        <v>888535.22435764503</v>
      </c>
      <c r="F25" s="87">
        <v>1568682.3584898701</v>
      </c>
      <c r="G25" s="87">
        <v>1008981.11032612</v>
      </c>
      <c r="H25" s="87">
        <v>1158968.8939249499</v>
      </c>
      <c r="I25" s="87">
        <v>517704.66875607398</v>
      </c>
      <c r="J25" s="87">
        <v>1197699.91652516</v>
      </c>
      <c r="K25" s="87">
        <v>1555923.9039862701</v>
      </c>
      <c r="L25" s="87">
        <v>2204478.6745857801</v>
      </c>
      <c r="M25" s="87">
        <v>1491372.1996526001</v>
      </c>
      <c r="N25" s="87">
        <v>1493498.6087365299</v>
      </c>
      <c r="O25" s="87">
        <v>1222988.99598765</v>
      </c>
      <c r="P25" s="87">
        <v>2275789.3220791002</v>
      </c>
      <c r="Q25" s="87">
        <v>600103.02075847099</v>
      </c>
      <c r="R25" s="87">
        <v>2101499.72037818</v>
      </c>
      <c r="S25" s="87">
        <v>985894.38312914001</v>
      </c>
      <c r="T25" s="87">
        <v>1038978.66704589</v>
      </c>
      <c r="U25" s="87">
        <v>880940.906200742</v>
      </c>
      <c r="V25" s="87">
        <v>1570201.2221212499</v>
      </c>
      <c r="W25" s="87">
        <v>3255836.08022743</v>
      </c>
      <c r="X25" s="87">
        <v>30422230.991100591</v>
      </c>
      <c r="Y25" s="40"/>
      <c r="Z25" s="78"/>
    </row>
    <row r="26" spans="1:26" s="30" customFormat="1" ht="15.65" customHeight="1" x14ac:dyDescent="0.35">
      <c r="A26" s="141" t="s">
        <v>59</v>
      </c>
      <c r="B26" s="137">
        <v>718876.468327721</v>
      </c>
      <c r="C26" s="137">
        <v>1166916.0747972899</v>
      </c>
      <c r="D26" s="137">
        <v>983964.95579237898</v>
      </c>
      <c r="E26" s="137">
        <v>677528.97032588394</v>
      </c>
      <c r="F26" s="137">
        <v>1154320.4305770199</v>
      </c>
      <c r="G26" s="137">
        <v>955703.29525640595</v>
      </c>
      <c r="H26" s="137">
        <v>1351723.15355797</v>
      </c>
      <c r="I26" s="137">
        <v>670640.43854668306</v>
      </c>
      <c r="J26" s="137">
        <v>1122065.23788759</v>
      </c>
      <c r="K26" s="137">
        <v>1613170.56273624</v>
      </c>
      <c r="L26" s="137">
        <v>1207630.6244324199</v>
      </c>
      <c r="M26" s="137">
        <v>936398.31221944303</v>
      </c>
      <c r="N26" s="137">
        <v>758210.51186301303</v>
      </c>
      <c r="O26" s="137">
        <v>704372.67524696002</v>
      </c>
      <c r="P26" s="137">
        <v>1604075.12415093</v>
      </c>
      <c r="Q26" s="137">
        <v>330362.90778249397</v>
      </c>
      <c r="R26" s="137">
        <v>1289111.1256832699</v>
      </c>
      <c r="S26" s="137">
        <v>489158.46324499202</v>
      </c>
      <c r="T26" s="137">
        <v>376783.778702827</v>
      </c>
      <c r="U26" s="137">
        <v>682646.234007766</v>
      </c>
      <c r="V26" s="137">
        <v>628525.20702710899</v>
      </c>
      <c r="W26" s="137">
        <v>882080.32633426494</v>
      </c>
      <c r="X26" s="137">
        <v>20304264.878500666</v>
      </c>
      <c r="Y26" s="40"/>
      <c r="Z26" s="78"/>
    </row>
    <row r="27" spans="1:26" s="30" customFormat="1" ht="15.65" customHeight="1" x14ac:dyDescent="0.35">
      <c r="A27" s="79" t="s">
        <v>60</v>
      </c>
      <c r="B27" s="87">
        <v>276499.09566903301</v>
      </c>
      <c r="C27" s="87">
        <v>425349.90452690201</v>
      </c>
      <c r="D27" s="87">
        <v>471467.12806843797</v>
      </c>
      <c r="E27" s="87">
        <v>366272.50359395001</v>
      </c>
      <c r="F27" s="87">
        <v>528942.24775141606</v>
      </c>
      <c r="G27" s="87">
        <v>439368.499800861</v>
      </c>
      <c r="H27" s="87">
        <v>563295.43955311202</v>
      </c>
      <c r="I27" s="87">
        <v>282161.85491349199</v>
      </c>
      <c r="J27" s="87">
        <v>496611.603504656</v>
      </c>
      <c r="K27" s="87">
        <v>712615.86873359501</v>
      </c>
      <c r="L27" s="87">
        <v>779196.43270125205</v>
      </c>
      <c r="M27" s="87">
        <v>482490.24976016203</v>
      </c>
      <c r="N27" s="87">
        <v>486586.56672413001</v>
      </c>
      <c r="O27" s="87">
        <v>461436.43343766697</v>
      </c>
      <c r="P27" s="87">
        <v>756083.83019876305</v>
      </c>
      <c r="Q27" s="87">
        <v>184426.73705095</v>
      </c>
      <c r="R27" s="87">
        <v>571266.307404069</v>
      </c>
      <c r="S27" s="87">
        <v>220030.14717144999</v>
      </c>
      <c r="T27" s="87">
        <v>308063.19231312402</v>
      </c>
      <c r="U27" s="87">
        <v>368541.47834365198</v>
      </c>
      <c r="V27" s="87">
        <v>455021.53001192602</v>
      </c>
      <c r="W27" s="87">
        <v>922511.50683398603</v>
      </c>
      <c r="X27" s="87">
        <v>10558238.558066586</v>
      </c>
      <c r="Y27" s="40"/>
      <c r="Z27" s="78"/>
    </row>
    <row r="28" spans="1:26" s="30" customFormat="1" ht="15.65" customHeight="1" x14ac:dyDescent="0.35">
      <c r="A28" s="141" t="s">
        <v>61</v>
      </c>
      <c r="B28" s="137">
        <v>87614.459340102301</v>
      </c>
      <c r="C28" s="137">
        <v>161570.410036174</v>
      </c>
      <c r="D28" s="137">
        <v>169529.89926874699</v>
      </c>
      <c r="E28" s="137">
        <v>108540.609385604</v>
      </c>
      <c r="F28" s="137">
        <v>197953.396913556</v>
      </c>
      <c r="G28" s="137">
        <v>158316.37882729</v>
      </c>
      <c r="H28" s="137">
        <v>141133.81742943899</v>
      </c>
      <c r="I28" s="137">
        <v>87708.273181550307</v>
      </c>
      <c r="J28" s="137">
        <v>172808.75139406501</v>
      </c>
      <c r="K28" s="137">
        <v>233551.971750786</v>
      </c>
      <c r="L28" s="137">
        <v>291443.15906325501</v>
      </c>
      <c r="M28" s="137">
        <v>192048.61432091799</v>
      </c>
      <c r="N28" s="137">
        <v>187441.83431973599</v>
      </c>
      <c r="O28" s="137">
        <v>156376.23755802601</v>
      </c>
      <c r="P28" s="137">
        <v>316469.81741652201</v>
      </c>
      <c r="Q28" s="137">
        <v>79799.556051563806</v>
      </c>
      <c r="R28" s="137">
        <v>256452.25673121799</v>
      </c>
      <c r="S28" s="137">
        <v>121835.05647923501</v>
      </c>
      <c r="T28" s="137">
        <v>121364.66613206</v>
      </c>
      <c r="U28" s="137">
        <v>102251.28990770401</v>
      </c>
      <c r="V28" s="137">
        <v>192154.62468259601</v>
      </c>
      <c r="W28" s="137">
        <v>393871.05218848097</v>
      </c>
      <c r="X28" s="137">
        <v>3930236.1323786285</v>
      </c>
      <c r="Y28" s="40"/>
      <c r="Z28" s="78"/>
    </row>
    <row r="29" spans="1:26" s="19" customFormat="1" ht="20.149999999999999" customHeight="1" thickBot="1" x14ac:dyDescent="0.4">
      <c r="A29" s="81" t="s">
        <v>109</v>
      </c>
      <c r="B29" s="82">
        <v>4007583.4193093702</v>
      </c>
      <c r="C29" s="82">
        <v>6824946.6590393502</v>
      </c>
      <c r="D29" s="82">
        <v>6633357.6010205504</v>
      </c>
      <c r="E29" s="82">
        <v>5604197.5959343901</v>
      </c>
      <c r="F29" s="82">
        <v>9014668.5557171293</v>
      </c>
      <c r="G29" s="82">
        <v>7858227.4830044303</v>
      </c>
      <c r="H29" s="82">
        <v>7770993.8101167399</v>
      </c>
      <c r="I29" s="82">
        <v>4156223.0974633102</v>
      </c>
      <c r="J29" s="82">
        <v>7218223.6833154503</v>
      </c>
      <c r="K29" s="82">
        <v>10976294.4214909</v>
      </c>
      <c r="L29" s="82">
        <v>14003935.5034512</v>
      </c>
      <c r="M29" s="82">
        <v>8250808.0308502903</v>
      </c>
      <c r="N29" s="82">
        <v>8481689.9674751908</v>
      </c>
      <c r="O29" s="82">
        <v>7747835.9688112298</v>
      </c>
      <c r="P29" s="82">
        <v>13872533.616945701</v>
      </c>
      <c r="Q29" s="82">
        <v>3417551.8034901801</v>
      </c>
      <c r="R29" s="82">
        <v>10222532.8048626</v>
      </c>
      <c r="S29" s="82">
        <v>3889472.6246809899</v>
      </c>
      <c r="T29" s="82">
        <v>5389566.7760151196</v>
      </c>
      <c r="U29" s="82">
        <v>5449115.5108007304</v>
      </c>
      <c r="V29" s="82">
        <v>9373760.1952088997</v>
      </c>
      <c r="W29" s="82">
        <v>21595934.870995998</v>
      </c>
      <c r="X29" s="82">
        <v>181759453.99999976</v>
      </c>
      <c r="Y29" s="83"/>
      <c r="Z29" s="84"/>
    </row>
    <row r="30" spans="1:26" s="19" customFormat="1" ht="20.149999999999999" customHeight="1" thickBot="1" x14ac:dyDescent="0.4">
      <c r="A30" s="155" t="s">
        <v>216</v>
      </c>
      <c r="B30" s="156">
        <v>108409.98312121</v>
      </c>
      <c r="C30" s="156">
        <v>184623.069489872</v>
      </c>
      <c r="D30" s="156">
        <v>179440.353530436</v>
      </c>
      <c r="E30" s="156">
        <v>151600.329479323</v>
      </c>
      <c r="F30" s="156">
        <v>243857.69769878199</v>
      </c>
      <c r="G30" s="156">
        <v>212574.566680374</v>
      </c>
      <c r="H30" s="156">
        <v>273576.95767293603</v>
      </c>
      <c r="I30" s="156">
        <v>146319.36380308599</v>
      </c>
      <c r="J30" s="156">
        <v>254116.74791367701</v>
      </c>
      <c r="K30" s="156">
        <v>386419.20296534302</v>
      </c>
      <c r="L30" s="156">
        <v>493006.96462974697</v>
      </c>
      <c r="M30" s="156">
        <v>290468.763015209</v>
      </c>
      <c r="N30" s="156">
        <v>279439.649840948</v>
      </c>
      <c r="O30" s="156">
        <v>255261.932286144</v>
      </c>
      <c r="P30" s="156">
        <v>457047.587354819</v>
      </c>
      <c r="Q30" s="156">
        <v>112595.42413631501</v>
      </c>
      <c r="R30" s="156">
        <v>336793.84632456198</v>
      </c>
      <c r="S30" s="156">
        <v>128143.432791655</v>
      </c>
      <c r="T30" s="156">
        <v>177565.869356151</v>
      </c>
      <c r="U30" s="156">
        <v>179527.77525707101</v>
      </c>
      <c r="V30" s="156">
        <v>308829.99457500002</v>
      </c>
      <c r="W30" s="156">
        <v>711504.48807733005</v>
      </c>
      <c r="X30" s="156">
        <v>5871123.9999999907</v>
      </c>
      <c r="Y30" s="83"/>
      <c r="Z30" s="84"/>
    </row>
    <row r="31" spans="1:26" s="19" customFormat="1" ht="20.149999999999999" customHeight="1" thickBot="1" x14ac:dyDescent="0.4">
      <c r="A31" s="88" t="s">
        <v>62</v>
      </c>
      <c r="B31" s="89">
        <v>32130945.353618234</v>
      </c>
      <c r="C31" s="89">
        <v>60304021.277455404</v>
      </c>
      <c r="D31" s="89">
        <v>50566112.271399543</v>
      </c>
      <c r="E31" s="89">
        <v>42656521.239063412</v>
      </c>
      <c r="F31" s="89">
        <v>67833517.281533375</v>
      </c>
      <c r="G31" s="89">
        <v>54342871.517097473</v>
      </c>
      <c r="H31" s="89">
        <v>64452391.42689994</v>
      </c>
      <c r="I31" s="89">
        <v>34769788.089512609</v>
      </c>
      <c r="J31" s="89">
        <v>56481196.222944438</v>
      </c>
      <c r="K31" s="89">
        <v>82051802.084401175</v>
      </c>
      <c r="L31" s="89">
        <v>103876507.74215354</v>
      </c>
      <c r="M31" s="89">
        <v>59169942.15094056</v>
      </c>
      <c r="N31" s="89">
        <v>58636721.616979562</v>
      </c>
      <c r="O31" s="89">
        <v>53058732.45518066</v>
      </c>
      <c r="P31" s="89">
        <v>100512662.44739594</v>
      </c>
      <c r="Q31" s="89">
        <v>24168757.757322293</v>
      </c>
      <c r="R31" s="89">
        <v>71998707.011460364</v>
      </c>
      <c r="S31" s="89">
        <v>29463254.655302972</v>
      </c>
      <c r="T31" s="89">
        <v>37377590.738325536</v>
      </c>
      <c r="U31" s="89">
        <v>38130227.744091578</v>
      </c>
      <c r="V31" s="89">
        <v>66740570.935024768</v>
      </c>
      <c r="W31" s="89">
        <v>157376590.98189422</v>
      </c>
      <c r="X31" s="89">
        <v>1346099432.9999976</v>
      </c>
      <c r="Y31" s="83"/>
      <c r="Z31" s="84"/>
    </row>
    <row r="32" spans="1:26" s="30" customFormat="1" ht="15.65" customHeight="1" x14ac:dyDescent="0.35">
      <c r="A32" s="140" t="s">
        <v>65</v>
      </c>
      <c r="B32" s="136">
        <v>7249120.2494144198</v>
      </c>
      <c r="C32" s="136">
        <v>15236507.2282725</v>
      </c>
      <c r="D32" s="136">
        <v>8670495.40864731</v>
      </c>
      <c r="E32" s="136">
        <v>8467248.5997304693</v>
      </c>
      <c r="F32" s="136">
        <v>11597802.5490836</v>
      </c>
      <c r="G32" s="136">
        <v>10141434.307007</v>
      </c>
      <c r="H32" s="136">
        <v>18046006.801057</v>
      </c>
      <c r="I32" s="136">
        <v>8242228.6059320504</v>
      </c>
      <c r="J32" s="136">
        <v>10749002.1134346</v>
      </c>
      <c r="K32" s="136">
        <v>16797897.492424399</v>
      </c>
      <c r="L32" s="136">
        <v>17385660.379528701</v>
      </c>
      <c r="M32" s="136">
        <v>11095947.117374999</v>
      </c>
      <c r="N32" s="136">
        <v>10861192.540829901</v>
      </c>
      <c r="O32" s="136">
        <v>9662492.7266849708</v>
      </c>
      <c r="P32" s="136">
        <v>17409017.195079301</v>
      </c>
      <c r="Q32" s="136">
        <v>4204775.9188905498</v>
      </c>
      <c r="R32" s="136">
        <v>12761089.5041658</v>
      </c>
      <c r="S32" s="136">
        <v>4799325.2115416601</v>
      </c>
      <c r="T32" s="136">
        <v>6596355.9847033499</v>
      </c>
      <c r="U32" s="136">
        <v>7526039.4255077699</v>
      </c>
      <c r="V32" s="136">
        <v>11545848.333606999</v>
      </c>
      <c r="W32" s="136">
        <v>27115527.309821799</v>
      </c>
      <c r="X32" s="136">
        <v>256161015.00273913</v>
      </c>
      <c r="Y32" s="40"/>
      <c r="Z32" s="78"/>
    </row>
    <row r="33" spans="1:26" s="30" customFormat="1" ht="15.65" customHeight="1" x14ac:dyDescent="0.35">
      <c r="A33" s="79" t="s">
        <v>63</v>
      </c>
      <c r="B33" s="87">
        <v>3874126.5454858001</v>
      </c>
      <c r="C33" s="87">
        <v>6503261.1894646399</v>
      </c>
      <c r="D33" s="87">
        <v>6364429.8018705696</v>
      </c>
      <c r="E33" s="87">
        <v>5353052.9700436499</v>
      </c>
      <c r="F33" s="87">
        <v>8341689.1796710696</v>
      </c>
      <c r="G33" s="87">
        <v>7372677.8844496598</v>
      </c>
      <c r="H33" s="87">
        <v>7240229.6988888998</v>
      </c>
      <c r="I33" s="87">
        <v>3875385.6798500698</v>
      </c>
      <c r="J33" s="87">
        <v>6866558.3062177198</v>
      </c>
      <c r="K33" s="87">
        <v>10351671.6014583</v>
      </c>
      <c r="L33" s="87">
        <v>13011332.256352</v>
      </c>
      <c r="M33" s="87">
        <v>7911365.5027761897</v>
      </c>
      <c r="N33" s="87">
        <v>7792915.6507128496</v>
      </c>
      <c r="O33" s="87">
        <v>6940708.8806177601</v>
      </c>
      <c r="P33" s="87">
        <v>13143791.8731199</v>
      </c>
      <c r="Q33" s="87">
        <v>3273264.8413133998</v>
      </c>
      <c r="R33" s="87">
        <v>9792336.2664177306</v>
      </c>
      <c r="S33" s="87">
        <v>3843545.0889398698</v>
      </c>
      <c r="T33" s="87">
        <v>5015453.5224816697</v>
      </c>
      <c r="U33" s="87">
        <v>4867221.5089559201</v>
      </c>
      <c r="V33" s="87">
        <v>8651918.9627448209</v>
      </c>
      <c r="W33" s="87">
        <v>19266325.587694801</v>
      </c>
      <c r="X33" s="87">
        <v>169653262.79952732</v>
      </c>
      <c r="Y33" s="40"/>
      <c r="Z33" s="78"/>
    </row>
    <row r="34" spans="1:26" s="30" customFormat="1" ht="15.65" customHeight="1" x14ac:dyDescent="0.35">
      <c r="A34" s="141" t="s">
        <v>64</v>
      </c>
      <c r="B34" s="137">
        <v>2838033.9344565999</v>
      </c>
      <c r="C34" s="137">
        <v>6001389.5290293097</v>
      </c>
      <c r="D34" s="137">
        <v>5337325.83317653</v>
      </c>
      <c r="E34" s="137">
        <v>4211091.82945632</v>
      </c>
      <c r="F34" s="137">
        <v>5677145.4173207004</v>
      </c>
      <c r="G34" s="137">
        <v>4662813.1830692999</v>
      </c>
      <c r="H34" s="137">
        <v>5422713.3812246704</v>
      </c>
      <c r="I34" s="137">
        <v>3120776.10598579</v>
      </c>
      <c r="J34" s="137">
        <v>5435252.1263300199</v>
      </c>
      <c r="K34" s="137">
        <v>6817714.0801587496</v>
      </c>
      <c r="L34" s="137">
        <v>8571505.74580523</v>
      </c>
      <c r="M34" s="137">
        <v>4834535.2156448904</v>
      </c>
      <c r="N34" s="137">
        <v>5269570.8954327898</v>
      </c>
      <c r="O34" s="137">
        <v>4872347.3688532095</v>
      </c>
      <c r="P34" s="137">
        <v>8060911.0655647898</v>
      </c>
      <c r="Q34" s="137">
        <v>2063766.42420135</v>
      </c>
      <c r="R34" s="137">
        <v>5927038.6889124401</v>
      </c>
      <c r="S34" s="137">
        <v>2270590.41247551</v>
      </c>
      <c r="T34" s="137">
        <v>3129265.8813175401</v>
      </c>
      <c r="U34" s="137">
        <v>3378636.7051965599</v>
      </c>
      <c r="V34" s="137">
        <v>5683120.9130349597</v>
      </c>
      <c r="W34" s="137">
        <v>13883101.029130099</v>
      </c>
      <c r="X34" s="137">
        <v>117468645.76577736</v>
      </c>
      <c r="Y34" s="40"/>
      <c r="Z34" s="78"/>
    </row>
    <row r="35" spans="1:26" s="30" customFormat="1" ht="15.65" customHeight="1" x14ac:dyDescent="0.35">
      <c r="A35" s="79" t="s">
        <v>66</v>
      </c>
      <c r="B35" s="87">
        <v>2922171.6902185199</v>
      </c>
      <c r="C35" s="87">
        <v>5150372.4143255698</v>
      </c>
      <c r="D35" s="87">
        <v>4630150.5835803701</v>
      </c>
      <c r="E35" s="87">
        <v>4266836.0960895</v>
      </c>
      <c r="F35" s="87">
        <v>5957498.11325878</v>
      </c>
      <c r="G35" s="87">
        <v>5302291.9567349404</v>
      </c>
      <c r="H35" s="87">
        <v>5557069.3483487898</v>
      </c>
      <c r="I35" s="87">
        <v>3027260.6252118801</v>
      </c>
      <c r="J35" s="87">
        <v>5104120.0173968198</v>
      </c>
      <c r="K35" s="87">
        <v>7829319.6492185201</v>
      </c>
      <c r="L35" s="87">
        <v>9679122.0323133208</v>
      </c>
      <c r="M35" s="87">
        <v>5936795.3240083503</v>
      </c>
      <c r="N35" s="87">
        <v>5719496.2845743196</v>
      </c>
      <c r="O35" s="87">
        <v>5204277.7785599902</v>
      </c>
      <c r="P35" s="87">
        <v>10000011.0519573</v>
      </c>
      <c r="Q35" s="87">
        <v>2507950.5796068199</v>
      </c>
      <c r="R35" s="87">
        <v>7355389.1080680704</v>
      </c>
      <c r="S35" s="87">
        <v>2859029.6270620399</v>
      </c>
      <c r="T35" s="87">
        <v>3852325.1102334699</v>
      </c>
      <c r="U35" s="87">
        <v>3355048.05787405</v>
      </c>
      <c r="V35" s="87">
        <v>6627197.0083742402</v>
      </c>
      <c r="W35" s="87">
        <v>14245298.620033501</v>
      </c>
      <c r="X35" s="87">
        <v>127089031.07704915</v>
      </c>
      <c r="Y35" s="40"/>
      <c r="Z35" s="78"/>
    </row>
    <row r="36" spans="1:26" s="30" customFormat="1" ht="15.65" customHeight="1" x14ac:dyDescent="0.35">
      <c r="A36" s="141" t="s">
        <v>67</v>
      </c>
      <c r="B36" s="137">
        <v>3229052.69131843</v>
      </c>
      <c r="C36" s="137">
        <v>5499102.5941697303</v>
      </c>
      <c r="D36" s="137">
        <v>5344732.4666654598</v>
      </c>
      <c r="E36" s="137">
        <v>4515501.5969575997</v>
      </c>
      <c r="F36" s="137">
        <v>7263439.5134308599</v>
      </c>
      <c r="G36" s="137">
        <v>6331653.7544116201</v>
      </c>
      <c r="H36" s="137">
        <v>6261366.47733228</v>
      </c>
      <c r="I36" s="137">
        <v>3348816.97382023</v>
      </c>
      <c r="J36" s="137">
        <v>5815979.89921939</v>
      </c>
      <c r="K36" s="137">
        <v>8843991.3369356301</v>
      </c>
      <c r="L36" s="137">
        <v>11283469.5863328</v>
      </c>
      <c r="M36" s="137">
        <v>6647969.88359637</v>
      </c>
      <c r="N36" s="137">
        <v>6833999.6828123601</v>
      </c>
      <c r="O36" s="137">
        <v>6242707.3798241904</v>
      </c>
      <c r="P36" s="137">
        <v>11177594.4064874</v>
      </c>
      <c r="Q36" s="137">
        <v>2753643.2044331301</v>
      </c>
      <c r="R36" s="137">
        <v>8236658.7571422597</v>
      </c>
      <c r="S36" s="137">
        <v>3133886.61756163</v>
      </c>
      <c r="T36" s="137">
        <v>4342565.9012560602</v>
      </c>
      <c r="U36" s="137">
        <v>4390546.4377054302</v>
      </c>
      <c r="V36" s="137">
        <v>7552772.4364447696</v>
      </c>
      <c r="W36" s="137">
        <v>17400613.866384499</v>
      </c>
      <c r="X36" s="137">
        <v>146450065.46424213</v>
      </c>
      <c r="Y36" s="40"/>
      <c r="Z36" s="78"/>
    </row>
    <row r="37" spans="1:26" s="30" customFormat="1" ht="15.65" customHeight="1" x14ac:dyDescent="0.35">
      <c r="A37" s="79" t="s">
        <v>68</v>
      </c>
      <c r="B37" s="87">
        <v>1947813.86796006</v>
      </c>
      <c r="C37" s="87">
        <v>4037059.5390364798</v>
      </c>
      <c r="D37" s="87">
        <v>3787579.9004537901</v>
      </c>
      <c r="E37" s="87">
        <v>2715335.9619851899</v>
      </c>
      <c r="F37" s="87">
        <v>4025574.6890609898</v>
      </c>
      <c r="G37" s="87">
        <v>3225862.5012813299</v>
      </c>
      <c r="H37" s="87">
        <v>3461114.2953984998</v>
      </c>
      <c r="I37" s="87">
        <v>2081400.57395826</v>
      </c>
      <c r="J37" s="87">
        <v>3818161.8565770001</v>
      </c>
      <c r="K37" s="87">
        <v>4781364.4692302505</v>
      </c>
      <c r="L37" s="87">
        <v>5972595.1392274499</v>
      </c>
      <c r="M37" s="87">
        <v>3601866.4109733901</v>
      </c>
      <c r="N37" s="87">
        <v>3761882.8167196801</v>
      </c>
      <c r="O37" s="87">
        <v>3324978.6311844802</v>
      </c>
      <c r="P37" s="87">
        <v>5959779.9432136398</v>
      </c>
      <c r="Q37" s="87">
        <v>1525889.7725593001</v>
      </c>
      <c r="R37" s="87">
        <v>4606852.0514746699</v>
      </c>
      <c r="S37" s="87">
        <v>1992267.2824993799</v>
      </c>
      <c r="T37" s="87">
        <v>2299018.5889761602</v>
      </c>
      <c r="U37" s="87">
        <v>2239935.3870110898</v>
      </c>
      <c r="V37" s="87">
        <v>3941910.7698681699</v>
      </c>
      <c r="W37" s="87">
        <v>9022792.6386073399</v>
      </c>
      <c r="X37" s="87">
        <v>82131037.087256595</v>
      </c>
      <c r="Y37" s="40"/>
      <c r="Z37" s="78"/>
    </row>
    <row r="38" spans="1:26" s="30" customFormat="1" ht="15.65" customHeight="1" x14ac:dyDescent="0.35">
      <c r="A38" s="141" t="s">
        <v>72</v>
      </c>
      <c r="B38" s="137">
        <v>1833162.0337767601</v>
      </c>
      <c r="C38" s="137">
        <v>3197024.3955321601</v>
      </c>
      <c r="D38" s="137">
        <v>3068465.31778361</v>
      </c>
      <c r="E38" s="137">
        <v>2407514.0831241901</v>
      </c>
      <c r="F38" s="137">
        <v>3019091.65975171</v>
      </c>
      <c r="G38" s="137">
        <v>3623894.7222443302</v>
      </c>
      <c r="H38" s="137">
        <v>3170974.5659040199</v>
      </c>
      <c r="I38" s="137">
        <v>2485982.9227775298</v>
      </c>
      <c r="J38" s="137">
        <v>3585887.27119757</v>
      </c>
      <c r="K38" s="137">
        <v>6226385.0631095096</v>
      </c>
      <c r="L38" s="137">
        <v>11426618.843313901</v>
      </c>
      <c r="M38" s="137">
        <v>4401163.0592633802</v>
      </c>
      <c r="N38" s="137">
        <v>3666388.4473616802</v>
      </c>
      <c r="O38" s="137">
        <v>2945068.2985691698</v>
      </c>
      <c r="P38" s="137">
        <v>6042898.1579477703</v>
      </c>
      <c r="Q38" s="137">
        <v>1630924.5123155001</v>
      </c>
      <c r="R38" s="137">
        <v>4340782.6487172702</v>
      </c>
      <c r="S38" s="137">
        <v>2546406.5572722899</v>
      </c>
      <c r="T38" s="137">
        <v>2602327.8973393198</v>
      </c>
      <c r="U38" s="137">
        <v>2315185.7369770398</v>
      </c>
      <c r="V38" s="137">
        <v>4929445.3029851904</v>
      </c>
      <c r="W38" s="137">
        <v>13279934.0174195</v>
      </c>
      <c r="X38" s="137">
        <v>92745525.514683396</v>
      </c>
      <c r="Y38" s="40"/>
      <c r="Z38" s="78"/>
    </row>
    <row r="39" spans="1:26" s="30" customFormat="1" ht="15.65" customHeight="1" x14ac:dyDescent="0.35">
      <c r="A39" s="79" t="s">
        <v>69</v>
      </c>
      <c r="B39" s="87">
        <v>1279280.3314769401</v>
      </c>
      <c r="C39" s="87">
        <v>2178624.65001238</v>
      </c>
      <c r="D39" s="87">
        <v>2117466.5684441398</v>
      </c>
      <c r="E39" s="87">
        <v>1788943.3626374099</v>
      </c>
      <c r="F39" s="87">
        <v>2877616.5013927398</v>
      </c>
      <c r="G39" s="87">
        <v>2508463.2825962598</v>
      </c>
      <c r="H39" s="87">
        <v>2480616.9946238101</v>
      </c>
      <c r="I39" s="87">
        <v>1326728.3311425799</v>
      </c>
      <c r="J39" s="87">
        <v>2304164.53510975</v>
      </c>
      <c r="K39" s="87">
        <v>3503796.7015876402</v>
      </c>
      <c r="L39" s="87">
        <v>4470264.8400327303</v>
      </c>
      <c r="M39" s="87">
        <v>2633780.8420411502</v>
      </c>
      <c r="N39" s="87">
        <v>2707481.7958364999</v>
      </c>
      <c r="O39" s="87">
        <v>2473224.6666790298</v>
      </c>
      <c r="P39" s="87">
        <v>4428319.4002658399</v>
      </c>
      <c r="Q39" s="87">
        <v>1090933.4495554799</v>
      </c>
      <c r="R39" s="87">
        <v>3263184.76419693</v>
      </c>
      <c r="S39" s="87">
        <v>1241577.6062447799</v>
      </c>
      <c r="T39" s="87">
        <v>1720430.0073998</v>
      </c>
      <c r="U39" s="87">
        <v>1739438.8506863799</v>
      </c>
      <c r="V39" s="87">
        <v>2992243.9023811398</v>
      </c>
      <c r="W39" s="87">
        <v>6893744.1419705497</v>
      </c>
      <c r="X39" s="87">
        <v>58020325.526313961</v>
      </c>
      <c r="Y39" s="40"/>
      <c r="Z39" s="78"/>
    </row>
    <row r="40" spans="1:26" s="30" customFormat="1" ht="15.65" customHeight="1" x14ac:dyDescent="0.35">
      <c r="A40" s="141" t="s">
        <v>71</v>
      </c>
      <c r="B40" s="137">
        <v>1461382.9383505599</v>
      </c>
      <c r="C40" s="137">
        <v>2523753.70375907</v>
      </c>
      <c r="D40" s="137">
        <v>2405567.0204061298</v>
      </c>
      <c r="E40" s="137">
        <v>1928009.8056189001</v>
      </c>
      <c r="F40" s="137">
        <v>3002408.6270959</v>
      </c>
      <c r="G40" s="137">
        <v>2594967.9531412702</v>
      </c>
      <c r="H40" s="137">
        <v>2761667.9579391498</v>
      </c>
      <c r="I40" s="137">
        <v>1500624.9744250199</v>
      </c>
      <c r="J40" s="137">
        <v>2584067.0821175701</v>
      </c>
      <c r="K40" s="137">
        <v>3761350.6807837798</v>
      </c>
      <c r="L40" s="137">
        <v>4819771.2048384696</v>
      </c>
      <c r="M40" s="137">
        <v>2811884.6627742099</v>
      </c>
      <c r="N40" s="137">
        <v>2795344.1785777402</v>
      </c>
      <c r="O40" s="137">
        <v>2584685.0378275602</v>
      </c>
      <c r="P40" s="137">
        <v>4670841.8996577598</v>
      </c>
      <c r="Q40" s="137">
        <v>1152537.36104828</v>
      </c>
      <c r="R40" s="137">
        <v>3400322.8562875502</v>
      </c>
      <c r="S40" s="137">
        <v>1374605.5040514001</v>
      </c>
      <c r="T40" s="137">
        <v>1808231.0848236301</v>
      </c>
      <c r="U40" s="137">
        <v>1850081.1769427001</v>
      </c>
      <c r="V40" s="137">
        <v>2991772.15829228</v>
      </c>
      <c r="W40" s="137">
        <v>7002450.2873521</v>
      </c>
      <c r="X40" s="137">
        <v>61786328.156111032</v>
      </c>
      <c r="Y40" s="40"/>
      <c r="Z40" s="78"/>
    </row>
    <row r="41" spans="1:26" s="30" customFormat="1" ht="15.65" customHeight="1" x14ac:dyDescent="0.35">
      <c r="A41" s="79" t="s">
        <v>70</v>
      </c>
      <c r="B41" s="87">
        <v>1350139.3639889499</v>
      </c>
      <c r="C41" s="87">
        <v>1897029.4568091701</v>
      </c>
      <c r="D41" s="87">
        <v>1821245.12428802</v>
      </c>
      <c r="E41" s="87">
        <v>1511295.79139983</v>
      </c>
      <c r="F41" s="87">
        <v>2441881.8230762202</v>
      </c>
      <c r="G41" s="87">
        <v>2120081.2343641999</v>
      </c>
      <c r="H41" s="87">
        <v>2163709.6841432499</v>
      </c>
      <c r="I41" s="87">
        <v>1148593.7338501799</v>
      </c>
      <c r="J41" s="87">
        <v>2177959.1889007902</v>
      </c>
      <c r="K41" s="87">
        <v>3007267.9361176598</v>
      </c>
      <c r="L41" s="87">
        <v>3703802.3436694699</v>
      </c>
      <c r="M41" s="87">
        <v>2226747.92805974</v>
      </c>
      <c r="N41" s="87">
        <v>2243141.9033600301</v>
      </c>
      <c r="O41" s="87">
        <v>2053581.1454773601</v>
      </c>
      <c r="P41" s="87">
        <v>3728966.6404268998</v>
      </c>
      <c r="Q41" s="87">
        <v>907940.95613618195</v>
      </c>
      <c r="R41" s="87">
        <v>2765525.8112977799</v>
      </c>
      <c r="S41" s="87">
        <v>1052009.6505446199</v>
      </c>
      <c r="T41" s="87">
        <v>1408027.3404540799</v>
      </c>
      <c r="U41" s="87">
        <v>1473416.4786276999</v>
      </c>
      <c r="V41" s="87">
        <v>2478438.2259995099</v>
      </c>
      <c r="W41" s="87">
        <v>5551162.1498534</v>
      </c>
      <c r="X41" s="87">
        <v>49231963.910845041</v>
      </c>
      <c r="Y41" s="40"/>
      <c r="Z41" s="78"/>
    </row>
    <row r="42" spans="1:26" s="30" customFormat="1" ht="15.65" customHeight="1" x14ac:dyDescent="0.35">
      <c r="A42" s="141" t="s">
        <v>73</v>
      </c>
      <c r="B42" s="137">
        <v>934592.11713098502</v>
      </c>
      <c r="C42" s="137">
        <v>1528637.8371506999</v>
      </c>
      <c r="D42" s="137">
        <v>1436134.2022384501</v>
      </c>
      <c r="E42" s="137">
        <v>1198095.13467337</v>
      </c>
      <c r="F42" s="137">
        <v>1917886.07462369</v>
      </c>
      <c r="G42" s="137">
        <v>1126915.52183701</v>
      </c>
      <c r="H42" s="137">
        <v>1609849.22575636</v>
      </c>
      <c r="I42" s="137">
        <v>853897.45688838896</v>
      </c>
      <c r="J42" s="137">
        <v>1514467.0675471199</v>
      </c>
      <c r="K42" s="137">
        <v>1842159.3278628101</v>
      </c>
      <c r="L42" s="137">
        <v>3831749.9666603399</v>
      </c>
      <c r="M42" s="137">
        <v>929949.03440059302</v>
      </c>
      <c r="N42" s="137">
        <v>1172807.6406394001</v>
      </c>
      <c r="O42" s="137">
        <v>1006558.99494532</v>
      </c>
      <c r="P42" s="137">
        <v>3154027.8253879002</v>
      </c>
      <c r="Q42" s="137">
        <v>307847.75345703599</v>
      </c>
      <c r="R42" s="137">
        <v>1889503.8148142199</v>
      </c>
      <c r="S42" s="137">
        <v>981841.589343681</v>
      </c>
      <c r="T42" s="137">
        <v>683020.23606516898</v>
      </c>
      <c r="U42" s="137">
        <v>1080846.94709128</v>
      </c>
      <c r="V42" s="137">
        <v>2498146.39139103</v>
      </c>
      <c r="W42" s="137">
        <v>5699621.51730048</v>
      </c>
      <c r="X42" s="137">
        <v>37198555.677205339</v>
      </c>
      <c r="Y42" s="40"/>
      <c r="Z42" s="78"/>
    </row>
    <row r="43" spans="1:26" s="30" customFormat="1" ht="15.65" customHeight="1" x14ac:dyDescent="0.35">
      <c r="A43" s="79" t="s">
        <v>75</v>
      </c>
      <c r="B43" s="87">
        <v>900254.54338862898</v>
      </c>
      <c r="C43" s="87">
        <v>1410863.25126532</v>
      </c>
      <c r="D43" s="87">
        <v>1367882.49397697</v>
      </c>
      <c r="E43" s="87">
        <v>1145866.59488877</v>
      </c>
      <c r="F43" s="87">
        <v>1617179.45761606</v>
      </c>
      <c r="G43" s="87">
        <v>1492813.92629565</v>
      </c>
      <c r="H43" s="87">
        <v>1740146.6756893101</v>
      </c>
      <c r="I43" s="87">
        <v>971363.72184754605</v>
      </c>
      <c r="J43" s="87">
        <v>1435075.6700472401</v>
      </c>
      <c r="K43" s="87">
        <v>2170680.9816694702</v>
      </c>
      <c r="L43" s="87">
        <v>2932498.72627202</v>
      </c>
      <c r="M43" s="87">
        <v>1524206.02355318</v>
      </c>
      <c r="N43" s="87">
        <v>1614028.99786139</v>
      </c>
      <c r="O43" s="87">
        <v>1690714.37866976</v>
      </c>
      <c r="P43" s="87">
        <v>2619774.8279812001</v>
      </c>
      <c r="Q43" s="87">
        <v>652137.48882793903</v>
      </c>
      <c r="R43" s="87">
        <v>1878731.8936908499</v>
      </c>
      <c r="S43" s="87">
        <v>696829.89763114403</v>
      </c>
      <c r="T43" s="87">
        <v>989840.56470636302</v>
      </c>
      <c r="U43" s="87">
        <v>1229044.27039973</v>
      </c>
      <c r="V43" s="87">
        <v>1714134.6246231301</v>
      </c>
      <c r="W43" s="87">
        <v>4148556.4133618702</v>
      </c>
      <c r="X43" s="87">
        <v>35942625.424263544</v>
      </c>
      <c r="Y43" s="40"/>
      <c r="Z43" s="78"/>
    </row>
    <row r="44" spans="1:26" s="30" customFormat="1" ht="15.65" customHeight="1" x14ac:dyDescent="0.35">
      <c r="A44" s="141" t="s">
        <v>74</v>
      </c>
      <c r="B44" s="137">
        <v>793103.00092029897</v>
      </c>
      <c r="C44" s="137">
        <v>1126025.0897514999</v>
      </c>
      <c r="D44" s="137">
        <v>1245670.57841983</v>
      </c>
      <c r="E44" s="137">
        <v>982946.01529567596</v>
      </c>
      <c r="F44" s="137">
        <v>1866583.1780469699</v>
      </c>
      <c r="G44" s="137">
        <v>1512446.9840204699</v>
      </c>
      <c r="H44" s="137">
        <v>1326526.77255225</v>
      </c>
      <c r="I44" s="137">
        <v>832434.26164733502</v>
      </c>
      <c r="J44" s="137">
        <v>1412802.62859587</v>
      </c>
      <c r="K44" s="137">
        <v>2491392.7726674001</v>
      </c>
      <c r="L44" s="137">
        <v>2455055.2299484601</v>
      </c>
      <c r="M44" s="137">
        <v>1974486.06590769</v>
      </c>
      <c r="N44" s="137">
        <v>1600890.7048285799</v>
      </c>
      <c r="O44" s="137">
        <v>1771687.4787731401</v>
      </c>
      <c r="P44" s="137">
        <v>3500637.0521893599</v>
      </c>
      <c r="Q44" s="137">
        <v>843015.50633111701</v>
      </c>
      <c r="R44" s="137">
        <v>2752181.7422518502</v>
      </c>
      <c r="S44" s="137">
        <v>1063234.4353231101</v>
      </c>
      <c r="T44" s="137">
        <v>1114514.76016866</v>
      </c>
      <c r="U44" s="137">
        <v>813388.02121652605</v>
      </c>
      <c r="V44" s="137">
        <v>1469399.3836971801</v>
      </c>
      <c r="W44" s="137">
        <v>3032223.41557801</v>
      </c>
      <c r="X44" s="137">
        <v>35980645.078131281</v>
      </c>
      <c r="Y44" s="40"/>
      <c r="Z44" s="78"/>
    </row>
    <row r="45" spans="1:26" s="30" customFormat="1" ht="15.65" customHeight="1" x14ac:dyDescent="0.35">
      <c r="A45" s="79" t="s">
        <v>76</v>
      </c>
      <c r="B45" s="87">
        <v>385029.419551072</v>
      </c>
      <c r="C45" s="87">
        <v>707582.21955804795</v>
      </c>
      <c r="D45" s="87">
        <v>630731.05989316199</v>
      </c>
      <c r="E45" s="87">
        <v>533521.32940430695</v>
      </c>
      <c r="F45" s="87">
        <v>734127.65413841803</v>
      </c>
      <c r="G45" s="87">
        <v>663399.85510767705</v>
      </c>
      <c r="H45" s="87">
        <v>733144.05164819199</v>
      </c>
      <c r="I45" s="87">
        <v>405220.15986089403</v>
      </c>
      <c r="J45" s="87">
        <v>718679.59881514101</v>
      </c>
      <c r="K45" s="87">
        <v>988458.92327511206</v>
      </c>
      <c r="L45" s="87">
        <v>1220890.7615684399</v>
      </c>
      <c r="M45" s="87">
        <v>737676.97347399697</v>
      </c>
      <c r="N45" s="87">
        <v>722593.84844203899</v>
      </c>
      <c r="O45" s="87">
        <v>591143.87725835701</v>
      </c>
      <c r="P45" s="87">
        <v>1206852.3969865199</v>
      </c>
      <c r="Q45" s="87">
        <v>314044.04906379798</v>
      </c>
      <c r="R45" s="87">
        <v>891654.59787954099</v>
      </c>
      <c r="S45" s="87">
        <v>375020.12056329899</v>
      </c>
      <c r="T45" s="87">
        <v>482461.28164860897</v>
      </c>
      <c r="U45" s="87">
        <v>420327.18654061801</v>
      </c>
      <c r="V45" s="87">
        <v>812599.927901719</v>
      </c>
      <c r="W45" s="87">
        <v>1830954.5369917301</v>
      </c>
      <c r="X45" s="87">
        <v>16106113.82957069</v>
      </c>
      <c r="Y45" s="40"/>
      <c r="Z45" s="78"/>
    </row>
    <row r="46" spans="1:26" s="30" customFormat="1" ht="15.65" customHeight="1" x14ac:dyDescent="0.35">
      <c r="A46" s="141" t="s">
        <v>77</v>
      </c>
      <c r="B46" s="137">
        <v>398385.67043915601</v>
      </c>
      <c r="C46" s="137">
        <v>819246.11498777696</v>
      </c>
      <c r="D46" s="137">
        <v>755357.51463055902</v>
      </c>
      <c r="E46" s="137">
        <v>592425.45926941</v>
      </c>
      <c r="F46" s="137">
        <v>777505.41911313904</v>
      </c>
      <c r="G46" s="137">
        <v>675066.20184879797</v>
      </c>
      <c r="H46" s="137">
        <v>868003.00722357805</v>
      </c>
      <c r="I46" s="137">
        <v>474961.34202344698</v>
      </c>
      <c r="J46" s="137">
        <v>787362.61421443406</v>
      </c>
      <c r="K46" s="137">
        <v>1064859.8644802</v>
      </c>
      <c r="L46" s="137">
        <v>1271186.3140334999</v>
      </c>
      <c r="M46" s="137">
        <v>760488.82912346604</v>
      </c>
      <c r="N46" s="137">
        <v>772387.903805307</v>
      </c>
      <c r="O46" s="137">
        <v>688002.61856887501</v>
      </c>
      <c r="P46" s="137">
        <v>1277452.1936087799</v>
      </c>
      <c r="Q46" s="137">
        <v>321412.62931071903</v>
      </c>
      <c r="R46" s="137">
        <v>903083.14731291903</v>
      </c>
      <c r="S46" s="137">
        <v>405336.53948203701</v>
      </c>
      <c r="T46" s="137">
        <v>501273.33937751403</v>
      </c>
      <c r="U46" s="137">
        <v>508067.47506756801</v>
      </c>
      <c r="V46" s="137">
        <v>816500.38929655205</v>
      </c>
      <c r="W46" s="137">
        <v>1876654.6343243299</v>
      </c>
      <c r="X46" s="137">
        <v>17315019.22154206</v>
      </c>
      <c r="Y46" s="40"/>
      <c r="Z46" s="78"/>
    </row>
    <row r="47" spans="1:26" s="30" customFormat="1" ht="15.65" customHeight="1" x14ac:dyDescent="0.35">
      <c r="A47" s="79" t="s">
        <v>78</v>
      </c>
      <c r="B47" s="87">
        <v>311877.12752633699</v>
      </c>
      <c r="C47" s="87">
        <v>533924.688706766</v>
      </c>
      <c r="D47" s="87">
        <v>522303.45715881098</v>
      </c>
      <c r="E47" s="87">
        <v>432218.53883405699</v>
      </c>
      <c r="F47" s="87">
        <v>695616.82152523403</v>
      </c>
      <c r="G47" s="87">
        <v>601429.972476447</v>
      </c>
      <c r="H47" s="87">
        <v>614974.49339699501</v>
      </c>
      <c r="I47" s="87">
        <v>333750.46937396098</v>
      </c>
      <c r="J47" s="87">
        <v>563013.08221202705</v>
      </c>
      <c r="K47" s="87">
        <v>851712.94289237203</v>
      </c>
      <c r="L47" s="87">
        <v>1086859.51728557</v>
      </c>
      <c r="M47" s="87">
        <v>637537.82888958894</v>
      </c>
      <c r="N47" s="87">
        <v>653423.981786374</v>
      </c>
      <c r="O47" s="87">
        <v>590341.17696949199</v>
      </c>
      <c r="P47" s="87">
        <v>1061644.86762963</v>
      </c>
      <c r="Q47" s="87">
        <v>259138.79436317499</v>
      </c>
      <c r="R47" s="87">
        <v>781942.089438027</v>
      </c>
      <c r="S47" s="87">
        <v>300277.62806168699</v>
      </c>
      <c r="T47" s="87">
        <v>411649.12198479997</v>
      </c>
      <c r="U47" s="87">
        <v>429159.74810871802</v>
      </c>
      <c r="V47" s="87">
        <v>699381.90495802194</v>
      </c>
      <c r="W47" s="87">
        <v>1657799.37688351</v>
      </c>
      <c r="X47" s="87">
        <v>14029977.630461603</v>
      </c>
      <c r="Y47" s="40"/>
      <c r="Z47" s="78"/>
    </row>
    <row r="48" spans="1:26" s="30" customFormat="1" ht="15.65" customHeight="1" x14ac:dyDescent="0.35">
      <c r="A48" s="141" t="s">
        <v>79</v>
      </c>
      <c r="B48" s="137">
        <v>102096.55804364001</v>
      </c>
      <c r="C48" s="137">
        <v>154565.374262642</v>
      </c>
      <c r="D48" s="137">
        <v>176947.94112593701</v>
      </c>
      <c r="E48" s="137">
        <v>164454.49859687299</v>
      </c>
      <c r="F48" s="137">
        <v>186327.12903041</v>
      </c>
      <c r="G48" s="137">
        <v>200787.469217112</v>
      </c>
      <c r="H48" s="137">
        <v>165802.187732661</v>
      </c>
      <c r="I48" s="137">
        <v>96414.409254911006</v>
      </c>
      <c r="J48" s="137">
        <v>167441.269114025</v>
      </c>
      <c r="K48" s="137">
        <v>277277.933680774</v>
      </c>
      <c r="L48" s="137">
        <v>376387.72120726202</v>
      </c>
      <c r="M48" s="137">
        <v>286857.45375407999</v>
      </c>
      <c r="N48" s="137">
        <v>233259.492583471</v>
      </c>
      <c r="O48" s="137">
        <v>165237.615256858</v>
      </c>
      <c r="P48" s="137">
        <v>429566.806024855</v>
      </c>
      <c r="Q48" s="137">
        <v>107869.766909111</v>
      </c>
      <c r="R48" s="137">
        <v>291701.849836779</v>
      </c>
      <c r="S48" s="137">
        <v>153745.83357196001</v>
      </c>
      <c r="T48" s="137">
        <v>176947.94112593701</v>
      </c>
      <c r="U48" s="137">
        <v>101204.169291564</v>
      </c>
      <c r="V48" s="137">
        <v>225373.68993757499</v>
      </c>
      <c r="W48" s="137">
        <v>529732.89044155495</v>
      </c>
      <c r="X48" s="137">
        <v>4769999.9999999907</v>
      </c>
      <c r="Y48" s="40"/>
      <c r="Z48" s="78"/>
    </row>
    <row r="49" spans="1:26" s="30" customFormat="1" ht="15.65" customHeight="1" x14ac:dyDescent="0.35">
      <c r="A49" s="79" t="s">
        <v>80</v>
      </c>
      <c r="B49" s="87">
        <v>0</v>
      </c>
      <c r="C49" s="87">
        <v>1058785.773</v>
      </c>
      <c r="D49" s="87">
        <v>314477.22700000001</v>
      </c>
      <c r="E49" s="87">
        <v>0</v>
      </c>
      <c r="F49" s="87">
        <v>0</v>
      </c>
      <c r="G49" s="87">
        <v>0</v>
      </c>
      <c r="H49" s="87">
        <v>609437.89199999999</v>
      </c>
      <c r="I49" s="87">
        <v>0</v>
      </c>
      <c r="J49" s="87">
        <v>1083144</v>
      </c>
      <c r="K49" s="87">
        <v>152359.473</v>
      </c>
      <c r="L49" s="87">
        <v>0</v>
      </c>
      <c r="M49" s="87">
        <v>0</v>
      </c>
      <c r="N49" s="87">
        <v>0</v>
      </c>
      <c r="O49" s="87">
        <v>0</v>
      </c>
      <c r="P49" s="87">
        <v>52859.409</v>
      </c>
      <c r="Q49" s="87">
        <v>41458.36</v>
      </c>
      <c r="R49" s="87">
        <v>0</v>
      </c>
      <c r="S49" s="87">
        <v>32130.228999999999</v>
      </c>
      <c r="T49" s="87">
        <v>32130.228999999999</v>
      </c>
      <c r="U49" s="87">
        <v>116083.408</v>
      </c>
      <c r="V49" s="87">
        <v>0</v>
      </c>
      <c r="W49" s="87">
        <v>0</v>
      </c>
      <c r="X49" s="87">
        <v>3492865.9999999995</v>
      </c>
      <c r="Y49" s="40"/>
      <c r="Z49" s="78"/>
    </row>
    <row r="50" spans="1:26" s="30" customFormat="1" ht="15.65" customHeight="1" x14ac:dyDescent="0.35">
      <c r="A50" s="141" t="s">
        <v>81</v>
      </c>
      <c r="B50" s="137">
        <v>119173.514626905</v>
      </c>
      <c r="C50" s="137">
        <v>303817.03602352901</v>
      </c>
      <c r="D50" s="137">
        <v>355861.16582895</v>
      </c>
      <c r="E50" s="137">
        <v>141801.39715100199</v>
      </c>
      <c r="F50" s="137">
        <v>41635.303844336799</v>
      </c>
      <c r="G50" s="137">
        <v>0</v>
      </c>
      <c r="H50" s="137">
        <v>0</v>
      </c>
      <c r="I50" s="137">
        <v>194901.49480754699</v>
      </c>
      <c r="J50" s="137">
        <v>185548.636697587</v>
      </c>
      <c r="K50" s="137">
        <v>136672.41044554001</v>
      </c>
      <c r="L50" s="137">
        <v>119173.514626905</v>
      </c>
      <c r="M50" s="137">
        <v>43747.239546585697</v>
      </c>
      <c r="N50" s="137">
        <v>35450.349287750498</v>
      </c>
      <c r="O50" s="137">
        <v>60341.020064256198</v>
      </c>
      <c r="P50" s="137">
        <v>0</v>
      </c>
      <c r="Q50" s="137">
        <v>0</v>
      </c>
      <c r="R50" s="137">
        <v>0</v>
      </c>
      <c r="S50" s="137">
        <v>0</v>
      </c>
      <c r="T50" s="137">
        <v>0</v>
      </c>
      <c r="U50" s="137">
        <v>0</v>
      </c>
      <c r="V50" s="137">
        <v>0</v>
      </c>
      <c r="W50" s="137">
        <v>36204.6120385537</v>
      </c>
      <c r="X50" s="137">
        <v>1774327.6949894477</v>
      </c>
      <c r="Y50" s="40"/>
      <c r="Z50" s="78"/>
    </row>
    <row r="51" spans="1:26" s="30" customFormat="1" ht="15.65" customHeight="1" x14ac:dyDescent="0.35">
      <c r="A51" s="79" t="s">
        <v>82</v>
      </c>
      <c r="B51" s="87">
        <v>4410.0030866077004</v>
      </c>
      <c r="C51" s="87">
        <v>128740.090106547</v>
      </c>
      <c r="D51" s="87">
        <v>44169.0309143708</v>
      </c>
      <c r="E51" s="87">
        <v>0</v>
      </c>
      <c r="F51" s="87">
        <v>0</v>
      </c>
      <c r="G51" s="87">
        <v>0</v>
      </c>
      <c r="H51" s="87">
        <v>48553.033982780798</v>
      </c>
      <c r="I51" s="87">
        <v>11499.008048277101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0</v>
      </c>
      <c r="Q51" s="87">
        <v>0</v>
      </c>
      <c r="R51" s="87">
        <v>0</v>
      </c>
      <c r="S51" s="87">
        <v>0</v>
      </c>
      <c r="T51" s="87">
        <v>0</v>
      </c>
      <c r="U51" s="87">
        <v>110381.07725688</v>
      </c>
      <c r="V51" s="87">
        <v>912520.63868282305</v>
      </c>
      <c r="W51" s="87">
        <v>168481.11792171199</v>
      </c>
      <c r="X51" s="87">
        <v>1428753.9999999986</v>
      </c>
      <c r="Y51" s="40"/>
      <c r="Z51" s="78"/>
    </row>
    <row r="52" spans="1:26" s="30" customFormat="1" ht="15.65" customHeight="1" x14ac:dyDescent="0.35">
      <c r="A52" s="141" t="s">
        <v>83</v>
      </c>
      <c r="B52" s="137">
        <v>-43500.2475424324</v>
      </c>
      <c r="C52" s="137">
        <v>-67064.897768421899</v>
      </c>
      <c r="D52" s="137">
        <v>-80371.425103426198</v>
      </c>
      <c r="E52" s="137">
        <v>-65806.826093112395</v>
      </c>
      <c r="F52" s="137">
        <v>-83419.829547445406</v>
      </c>
      <c r="G52" s="137">
        <v>-73597.193005605805</v>
      </c>
      <c r="H52" s="137">
        <v>-83081.117942554396</v>
      </c>
      <c r="I52" s="137">
        <v>-43064.761193286802</v>
      </c>
      <c r="J52" s="137">
        <v>-79161.740800244006</v>
      </c>
      <c r="K52" s="137">
        <v>-120484.55659694799</v>
      </c>
      <c r="L52" s="137">
        <v>-134952.380863008</v>
      </c>
      <c r="M52" s="137">
        <v>-82597.244221281493</v>
      </c>
      <c r="N52" s="137">
        <v>-76258.498472606705</v>
      </c>
      <c r="O52" s="137">
        <v>-63532.619603129802</v>
      </c>
      <c r="P52" s="137">
        <v>-121984.565132894</v>
      </c>
      <c r="Q52" s="137">
        <v>-33677.611000592799</v>
      </c>
      <c r="R52" s="137">
        <v>-102000.580444324</v>
      </c>
      <c r="S52" s="137">
        <v>-42242.175867122904</v>
      </c>
      <c r="T52" s="137">
        <v>-54968.054736599697</v>
      </c>
      <c r="U52" s="137">
        <v>-57000.324365945897</v>
      </c>
      <c r="V52" s="137">
        <v>-78823.029195352996</v>
      </c>
      <c r="W52" s="137">
        <v>-139549.18121509999</v>
      </c>
      <c r="X52" s="137">
        <v>-1727138.8607114358</v>
      </c>
      <c r="Y52" s="71"/>
      <c r="Z52" s="78"/>
    </row>
    <row r="53" spans="1:26" s="30" customFormat="1" ht="15.65" customHeight="1" x14ac:dyDescent="0.35">
      <c r="A53" s="141" t="s">
        <v>154</v>
      </c>
      <c r="B53" s="137">
        <v>225000</v>
      </c>
      <c r="C53" s="137">
        <v>225000</v>
      </c>
      <c r="D53" s="137">
        <v>225000</v>
      </c>
      <c r="E53" s="137">
        <v>225000</v>
      </c>
      <c r="F53" s="137">
        <v>225000</v>
      </c>
      <c r="G53" s="137">
        <v>225000</v>
      </c>
      <c r="H53" s="137">
        <v>225000</v>
      </c>
      <c r="I53" s="137">
        <v>225000</v>
      </c>
      <c r="J53" s="137">
        <v>225000</v>
      </c>
      <c r="K53" s="137">
        <v>225000</v>
      </c>
      <c r="L53" s="137">
        <v>225000</v>
      </c>
      <c r="M53" s="137">
        <v>225000</v>
      </c>
      <c r="N53" s="137">
        <v>225000</v>
      </c>
      <c r="O53" s="137">
        <v>225000</v>
      </c>
      <c r="P53" s="137">
        <v>225000</v>
      </c>
      <c r="Q53" s="137">
        <v>225000</v>
      </c>
      <c r="R53" s="137">
        <v>225000</v>
      </c>
      <c r="S53" s="137">
        <v>225000</v>
      </c>
      <c r="T53" s="137">
        <v>225000</v>
      </c>
      <c r="U53" s="137">
        <v>225000</v>
      </c>
      <c r="V53" s="137">
        <v>225000</v>
      </c>
      <c r="W53" s="137">
        <v>225000</v>
      </c>
      <c r="X53" s="259">
        <v>4950000</v>
      </c>
      <c r="Y53" s="71"/>
      <c r="Z53" s="78"/>
    </row>
    <row r="54" spans="1:26" s="30" customFormat="1" ht="15.65" customHeight="1" x14ac:dyDescent="0.35">
      <c r="A54" s="141" t="s">
        <v>391</v>
      </c>
      <c r="B54" s="137">
        <v>16240</v>
      </c>
      <c r="C54" s="137">
        <v>31954</v>
      </c>
      <c r="D54" s="137">
        <v>24491</v>
      </c>
      <c r="E54" s="137">
        <v>31699</v>
      </c>
      <c r="F54" s="137">
        <v>30670</v>
      </c>
      <c r="G54" s="137">
        <v>34468</v>
      </c>
      <c r="H54" s="137">
        <v>28566</v>
      </c>
      <c r="I54" s="137">
        <v>19042</v>
      </c>
      <c r="J54" s="137">
        <v>26671</v>
      </c>
      <c r="K54" s="137">
        <v>50953</v>
      </c>
      <c r="L54" s="137">
        <v>66699</v>
      </c>
      <c r="M54" s="137">
        <v>30534</v>
      </c>
      <c r="N54" s="137">
        <v>31723</v>
      </c>
      <c r="O54" s="137">
        <v>29166</v>
      </c>
      <c r="P54" s="137">
        <v>54729</v>
      </c>
      <c r="Q54" s="137">
        <v>18884</v>
      </c>
      <c r="R54" s="137">
        <v>37728</v>
      </c>
      <c r="S54" s="137">
        <v>20657</v>
      </c>
      <c r="T54" s="137">
        <v>41720</v>
      </c>
      <c r="U54" s="137">
        <v>18176</v>
      </c>
      <c r="V54" s="137">
        <v>51669</v>
      </c>
      <c r="W54" s="137">
        <v>103561</v>
      </c>
      <c r="X54" s="259">
        <v>800000</v>
      </c>
      <c r="Y54" s="71"/>
      <c r="Z54" s="78"/>
    </row>
    <row r="55" spans="1:26" s="30" customFormat="1" ht="15.65" customHeight="1" x14ac:dyDescent="0.35">
      <c r="A55" s="79" t="s">
        <v>97</v>
      </c>
      <c r="B55" s="87">
        <v>0</v>
      </c>
      <c r="C55" s="87">
        <v>117820</v>
      </c>
      <c r="D55" s="87">
        <v>0</v>
      </c>
      <c r="E55" s="87">
        <v>109470</v>
      </c>
      <c r="F55" s="87">
        <v>5620258</v>
      </c>
      <c r="G55" s="87">
        <v>0</v>
      </c>
      <c r="H55" s="87">
        <v>0</v>
      </c>
      <c r="I55" s="87">
        <v>236570</v>
      </c>
      <c r="J55" s="87">
        <v>0</v>
      </c>
      <c r="K55" s="87">
        <v>0</v>
      </c>
      <c r="L55" s="87">
        <v>101817</v>
      </c>
      <c r="M55" s="87">
        <v>0</v>
      </c>
      <c r="N55" s="87">
        <v>0</v>
      </c>
      <c r="O55" s="87">
        <v>0</v>
      </c>
      <c r="P55" s="87">
        <v>2429971</v>
      </c>
      <c r="Q55" s="87">
        <v>0</v>
      </c>
      <c r="R55" s="87">
        <v>0</v>
      </c>
      <c r="S55" s="87">
        <v>138180</v>
      </c>
      <c r="T55" s="87">
        <v>0</v>
      </c>
      <c r="U55" s="87">
        <v>0</v>
      </c>
      <c r="V55" s="87">
        <v>0</v>
      </c>
      <c r="W55" s="87">
        <v>4546401</v>
      </c>
      <c r="X55" s="90">
        <v>13300487</v>
      </c>
      <c r="Y55" s="91"/>
      <c r="Z55" s="78"/>
    </row>
    <row r="56" spans="1:26" s="19" customFormat="1" ht="20.149999999999999" customHeight="1" thickBot="1" x14ac:dyDescent="0.4">
      <c r="A56" s="142" t="s">
        <v>84</v>
      </c>
      <c r="B56" s="138">
        <v>508247.22658251697</v>
      </c>
      <c r="C56" s="138">
        <v>493834.39138179203</v>
      </c>
      <c r="D56" s="138">
        <v>174108.736588734</v>
      </c>
      <c r="E56" s="138">
        <v>168517.71090503599</v>
      </c>
      <c r="F56" s="138">
        <v>225093.538663015</v>
      </c>
      <c r="G56" s="138">
        <v>321698.495176122</v>
      </c>
      <c r="H56" s="138">
        <v>47934.263739119699</v>
      </c>
      <c r="I56" s="138">
        <v>107276.17481602301</v>
      </c>
      <c r="J56" s="138">
        <v>365928.64131396799</v>
      </c>
      <c r="K56" s="138">
        <v>1194545.5422912601</v>
      </c>
      <c r="L56" s="138">
        <v>969377.35678249097</v>
      </c>
      <c r="M56" s="138">
        <v>2358764.33330297</v>
      </c>
      <c r="N56" s="138">
        <v>757871.50667167199</v>
      </c>
      <c r="O56" s="138">
        <v>167442.525329094</v>
      </c>
      <c r="P56" s="138">
        <v>4223497.2238374697</v>
      </c>
      <c r="Q56" s="138">
        <v>2145633.5826209099</v>
      </c>
      <c r="R56" s="138">
        <v>2465636.6804098599</v>
      </c>
      <c r="S56" s="138">
        <v>2625414.23467047</v>
      </c>
      <c r="T56" s="138">
        <v>452037.91106067301</v>
      </c>
      <c r="U56" s="138">
        <v>431.30011846119999</v>
      </c>
      <c r="V56" s="138">
        <v>715569.51655496506</v>
      </c>
      <c r="W56" s="138">
        <v>1511139.10718334</v>
      </c>
      <c r="X56" s="138">
        <v>21999999.999999963</v>
      </c>
      <c r="Y56" s="83"/>
      <c r="Z56" s="84"/>
    </row>
    <row r="57" spans="1:26" s="19" customFormat="1" ht="20.149999999999999" customHeight="1" thickBot="1" x14ac:dyDescent="0.4">
      <c r="A57" s="88" t="s">
        <v>85</v>
      </c>
      <c r="B57" s="89">
        <v>5241513.8993012104</v>
      </c>
      <c r="C57" s="89">
        <v>8080354.3380698198</v>
      </c>
      <c r="D57" s="89">
        <v>9237256.9818916302</v>
      </c>
      <c r="E57" s="89">
        <v>8814671.0305694807</v>
      </c>
      <c r="F57" s="89">
        <v>9915004.5625839494</v>
      </c>
      <c r="G57" s="89">
        <v>9863927.8224602696</v>
      </c>
      <c r="H57" s="89">
        <v>8930293.4934559409</v>
      </c>
      <c r="I57" s="89">
        <v>5159351.5384320403</v>
      </c>
      <c r="J57" s="89">
        <v>7968838.4617589302</v>
      </c>
      <c r="K57" s="89">
        <v>14174191.657940101</v>
      </c>
      <c r="L57" s="89">
        <v>18976939.656156201</v>
      </c>
      <c r="M57" s="89">
        <v>15379341.726420499</v>
      </c>
      <c r="N57" s="89">
        <v>12511655.510129301</v>
      </c>
      <c r="O57" s="89">
        <v>9284472.7586803194</v>
      </c>
      <c r="P57" s="89">
        <v>20724705.101580098</v>
      </c>
      <c r="Q57" s="89">
        <v>5504121.6230142498</v>
      </c>
      <c r="R57" s="89">
        <v>12939179.6468543</v>
      </c>
      <c r="S57" s="89">
        <v>7962282.3503042702</v>
      </c>
      <c r="T57" s="89">
        <v>8561012.2065919507</v>
      </c>
      <c r="U57" s="89">
        <v>5992441.3362501804</v>
      </c>
      <c r="V57" s="89">
        <v>10453788.899494501</v>
      </c>
      <c r="W57" s="89">
        <v>28324655.398060299</v>
      </c>
      <c r="X57" s="89">
        <v>243999999.99999955</v>
      </c>
      <c r="Y57" s="83"/>
      <c r="Z57" s="84"/>
    </row>
    <row r="58" spans="1:26" s="19" customFormat="1" ht="31.5" thickBot="1" x14ac:dyDescent="0.4">
      <c r="A58" s="143" t="s">
        <v>110</v>
      </c>
      <c r="B58" s="139">
        <v>6751650.4870289555</v>
      </c>
      <c r="C58" s="139">
        <v>12778054.506318662</v>
      </c>
      <c r="D58" s="139">
        <v>14537793.566160217</v>
      </c>
      <c r="E58" s="139">
        <v>17039839.767032962</v>
      </c>
      <c r="F58" s="139">
        <v>12470394.943525605</v>
      </c>
      <c r="G58" s="139">
        <v>11538385.102784144</v>
      </c>
      <c r="H58" s="139">
        <v>14549575.678220356</v>
      </c>
      <c r="I58" s="139">
        <v>10965622.744777234</v>
      </c>
      <c r="J58" s="139">
        <v>12689072.873440266</v>
      </c>
      <c r="K58" s="139">
        <v>17097307.018670835</v>
      </c>
      <c r="L58" s="139">
        <v>21286295.742526487</v>
      </c>
      <c r="M58" s="139">
        <v>12933076.346577566</v>
      </c>
      <c r="N58" s="139">
        <v>13147491.53341981</v>
      </c>
      <c r="O58" s="139">
        <v>9486332.0734773818</v>
      </c>
      <c r="P58" s="139">
        <v>23831382.991399497</v>
      </c>
      <c r="Q58" s="139">
        <v>5186182.9655943401</v>
      </c>
      <c r="R58" s="139">
        <v>19472002.50920679</v>
      </c>
      <c r="S58" s="139">
        <v>7129736.4271838479</v>
      </c>
      <c r="T58" s="139">
        <v>8586829.3280837387</v>
      </c>
      <c r="U58" s="139">
        <v>7492051.4815378655</v>
      </c>
      <c r="V58" s="139">
        <v>18321552.263253089</v>
      </c>
      <c r="W58" s="139">
        <v>28218850.649780311</v>
      </c>
      <c r="X58" s="139">
        <v>305509481</v>
      </c>
      <c r="Y58" s="83"/>
      <c r="Z58" s="84"/>
    </row>
    <row r="59" spans="1:26" s="30" customFormat="1" ht="15.65" customHeight="1" x14ac:dyDescent="0.35">
      <c r="A59" s="77" t="s">
        <v>86</v>
      </c>
      <c r="B59" s="86">
        <v>6136222</v>
      </c>
      <c r="C59" s="86">
        <v>11199775</v>
      </c>
      <c r="D59" s="86">
        <v>9409802</v>
      </c>
      <c r="E59" s="86">
        <v>8582097</v>
      </c>
      <c r="F59" s="86">
        <v>11423001</v>
      </c>
      <c r="G59" s="86">
        <v>9475324</v>
      </c>
      <c r="H59" s="86">
        <v>13015561</v>
      </c>
      <c r="I59" s="86">
        <v>7439640</v>
      </c>
      <c r="J59" s="86">
        <v>10376704</v>
      </c>
      <c r="K59" s="86">
        <v>15566166</v>
      </c>
      <c r="L59" s="86">
        <v>18643550</v>
      </c>
      <c r="M59" s="86">
        <v>11668997</v>
      </c>
      <c r="N59" s="86">
        <v>10572707</v>
      </c>
      <c r="O59" s="86">
        <v>8877603</v>
      </c>
      <c r="P59" s="86">
        <v>20021782</v>
      </c>
      <c r="Q59" s="86">
        <v>4915589</v>
      </c>
      <c r="R59" s="86">
        <v>13418806</v>
      </c>
      <c r="S59" s="86">
        <v>6767378</v>
      </c>
      <c r="T59" s="86">
        <v>7750160</v>
      </c>
      <c r="U59" s="86">
        <v>6541511</v>
      </c>
      <c r="V59" s="86">
        <v>11493041</v>
      </c>
      <c r="W59" s="86">
        <v>23956611</v>
      </c>
      <c r="X59" s="86">
        <v>247252027</v>
      </c>
      <c r="Y59" s="40"/>
      <c r="Z59" s="78"/>
    </row>
    <row r="60" spans="1:26" s="30" customFormat="1" ht="15.65" customHeight="1" x14ac:dyDescent="0.35">
      <c r="A60" s="141" t="s">
        <v>87</v>
      </c>
      <c r="B60" s="137">
        <v>0</v>
      </c>
      <c r="C60" s="137">
        <v>0</v>
      </c>
      <c r="D60" s="137">
        <v>3176160</v>
      </c>
      <c r="E60" s="137">
        <v>1018843</v>
      </c>
      <c r="F60" s="137">
        <v>0</v>
      </c>
      <c r="G60" s="137">
        <v>1458394</v>
      </c>
      <c r="H60" s="137">
        <v>0</v>
      </c>
      <c r="I60" s="137">
        <v>859976</v>
      </c>
      <c r="J60" s="137">
        <v>581222</v>
      </c>
      <c r="K60" s="137">
        <v>0</v>
      </c>
      <c r="L60" s="137">
        <v>0</v>
      </c>
      <c r="M60" s="137">
        <v>0</v>
      </c>
      <c r="N60" s="137">
        <v>1475552</v>
      </c>
      <c r="O60" s="137">
        <v>0</v>
      </c>
      <c r="P60" s="137">
        <v>1883474</v>
      </c>
      <c r="Q60" s="137">
        <v>0</v>
      </c>
      <c r="R60" s="137">
        <v>5091403</v>
      </c>
      <c r="S60" s="137">
        <v>0</v>
      </c>
      <c r="T60" s="137">
        <v>0</v>
      </c>
      <c r="U60" s="137">
        <v>0</v>
      </c>
      <c r="V60" s="137">
        <v>6325002</v>
      </c>
      <c r="W60" s="137">
        <v>0</v>
      </c>
      <c r="X60" s="137">
        <v>21870026</v>
      </c>
      <c r="Y60" s="40"/>
      <c r="Z60" s="78"/>
    </row>
    <row r="61" spans="1:26" s="30" customFormat="1" ht="15.65" customHeight="1" x14ac:dyDescent="0.35">
      <c r="A61" s="79" t="s">
        <v>88</v>
      </c>
      <c r="B61" s="87">
        <v>370826.24359838001</v>
      </c>
      <c r="C61" s="87">
        <v>794304.19424309302</v>
      </c>
      <c r="D61" s="87">
        <v>513679.11580802198</v>
      </c>
      <c r="E61" s="87">
        <v>487131.908768275</v>
      </c>
      <c r="F61" s="87">
        <v>577848.91218237695</v>
      </c>
      <c r="G61" s="87">
        <v>441569.68535495602</v>
      </c>
      <c r="H61" s="87">
        <v>962222.92509865097</v>
      </c>
      <c r="I61" s="87">
        <v>488417.607659114</v>
      </c>
      <c r="J61" s="87">
        <v>635102.97317397594</v>
      </c>
      <c r="K61" s="87">
        <v>897035.81279143097</v>
      </c>
      <c r="L61" s="87">
        <v>711011.40672864998</v>
      </c>
      <c r="M61" s="87">
        <v>444305.29182803101</v>
      </c>
      <c r="N61" s="87">
        <v>474535.87362420198</v>
      </c>
      <c r="O61" s="87">
        <v>455439.44245054998</v>
      </c>
      <c r="P61" s="87">
        <v>755921.30580890505</v>
      </c>
      <c r="Q61" s="87">
        <v>145308.81938079701</v>
      </c>
      <c r="R61" s="87">
        <v>581476.66138984798</v>
      </c>
      <c r="S61" s="87">
        <v>214254.27010128699</v>
      </c>
      <c r="T61" s="87">
        <v>239864.42843253401</v>
      </c>
      <c r="U61" s="87">
        <v>369094.53151003597</v>
      </c>
      <c r="V61" s="87">
        <v>393802.48022897303</v>
      </c>
      <c r="W61" s="87">
        <v>1046846.1098379</v>
      </c>
      <c r="X61" s="87">
        <v>11999999.999999989</v>
      </c>
      <c r="Y61" s="40"/>
      <c r="Z61" s="78"/>
    </row>
    <row r="62" spans="1:26" s="30" customFormat="1" ht="31" x14ac:dyDescent="0.35">
      <c r="A62" s="141" t="s">
        <v>89</v>
      </c>
      <c r="B62" s="137">
        <v>244602.24343057501</v>
      </c>
      <c r="C62" s="137">
        <v>264905.31207557098</v>
      </c>
      <c r="D62" s="137">
        <v>131282.45035219501</v>
      </c>
      <c r="E62" s="137">
        <v>536831.85826468701</v>
      </c>
      <c r="F62" s="137">
        <v>469545.03134322801</v>
      </c>
      <c r="G62" s="137">
        <v>163097.41742918899</v>
      </c>
      <c r="H62" s="137">
        <v>571791.75312170596</v>
      </c>
      <c r="I62" s="137">
        <v>234041.13711811899</v>
      </c>
      <c r="J62" s="137">
        <v>1096043.9002662899</v>
      </c>
      <c r="K62" s="137">
        <v>634105.20587940502</v>
      </c>
      <c r="L62" s="137">
        <v>375270.33579783503</v>
      </c>
      <c r="M62" s="137">
        <v>680182.05474953505</v>
      </c>
      <c r="N62" s="137">
        <v>328754.65979560901</v>
      </c>
      <c r="O62" s="137">
        <v>153289.631026833</v>
      </c>
      <c r="P62" s="137">
        <v>1170205.6855905899</v>
      </c>
      <c r="Q62" s="137">
        <v>125285.146213543</v>
      </c>
      <c r="R62" s="137">
        <v>380316.84781694401</v>
      </c>
      <c r="S62" s="137">
        <v>148104.15708256001</v>
      </c>
      <c r="T62" s="137">
        <v>596804.89965120505</v>
      </c>
      <c r="U62" s="137">
        <v>581445.95002782904</v>
      </c>
      <c r="V62" s="137">
        <v>109706.78302411801</v>
      </c>
      <c r="W62" s="137">
        <v>1004387.53994241</v>
      </c>
      <c r="X62" s="137">
        <v>9999999.9999999758</v>
      </c>
      <c r="Y62" s="40"/>
      <c r="Z62" s="78"/>
    </row>
    <row r="63" spans="1:26" s="30" customFormat="1" ht="15.65" customHeight="1" x14ac:dyDescent="0.35">
      <c r="A63" s="79" t="s">
        <v>91</v>
      </c>
      <c r="B63" s="87">
        <v>0</v>
      </c>
      <c r="C63" s="87">
        <v>519070</v>
      </c>
      <c r="D63" s="87">
        <v>1306870</v>
      </c>
      <c r="E63" s="87">
        <v>6414936</v>
      </c>
      <c r="F63" s="87">
        <v>0</v>
      </c>
      <c r="G63" s="87">
        <v>0</v>
      </c>
      <c r="H63" s="87">
        <v>0</v>
      </c>
      <c r="I63" s="87">
        <v>1943548</v>
      </c>
      <c r="J63" s="87">
        <v>0</v>
      </c>
      <c r="K63" s="87">
        <v>0</v>
      </c>
      <c r="L63" s="87">
        <v>1556464</v>
      </c>
      <c r="M63" s="87">
        <v>139592</v>
      </c>
      <c r="N63" s="87">
        <v>295942</v>
      </c>
      <c r="O63" s="87">
        <v>0</v>
      </c>
      <c r="P63" s="87">
        <v>0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v>0</v>
      </c>
      <c r="W63" s="87">
        <v>2211006</v>
      </c>
      <c r="X63" s="87">
        <v>14387428</v>
      </c>
      <c r="Y63" s="40"/>
      <c r="Z63" s="78"/>
    </row>
    <row r="64" spans="1:26" s="30" customFormat="1" ht="20.149999999999999" customHeight="1" thickBot="1" x14ac:dyDescent="0.4">
      <c r="A64" s="142" t="s">
        <v>90</v>
      </c>
      <c r="B64" s="138">
        <v>176490417.76023948</v>
      </c>
      <c r="C64" s="138">
        <v>311474494.73617887</v>
      </c>
      <c r="D64" s="138">
        <v>283998608.33779728</v>
      </c>
      <c r="E64" s="138">
        <v>265474828.39702505</v>
      </c>
      <c r="F64" s="138">
        <v>362270154.96504599</v>
      </c>
      <c r="G64" s="138">
        <v>319083308.1719209</v>
      </c>
      <c r="H64" s="138">
        <v>335780678.95723224</v>
      </c>
      <c r="I64" s="138">
        <v>186351745.89528972</v>
      </c>
      <c r="J64" s="138">
        <v>308341384.96589565</v>
      </c>
      <c r="K64" s="138">
        <v>471554718.35967374</v>
      </c>
      <c r="L64" s="138">
        <v>583937934.95711887</v>
      </c>
      <c r="M64" s="138">
        <v>363586097.25150764</v>
      </c>
      <c r="N64" s="138">
        <v>347140688.99633253</v>
      </c>
      <c r="O64" s="138">
        <v>310780079.76264089</v>
      </c>
      <c r="P64" s="138">
        <v>611842218.21872461</v>
      </c>
      <c r="Q64" s="138">
        <v>153677585.30258164</v>
      </c>
      <c r="R64" s="138">
        <v>447269065.1448018</v>
      </c>
      <c r="S64" s="138">
        <v>178360809.32212794</v>
      </c>
      <c r="T64" s="138">
        <v>233771383.41250497</v>
      </c>
      <c r="U64" s="138">
        <v>201943922.99200118</v>
      </c>
      <c r="V64" s="138">
        <v>402006018.10214877</v>
      </c>
      <c r="W64" s="138">
        <v>861219037.99119842</v>
      </c>
      <c r="X64" s="138">
        <v>7716355181.9999895</v>
      </c>
      <c r="Y64" s="40"/>
      <c r="Z64" s="78"/>
    </row>
    <row r="65" s="30" customFormat="1" x14ac:dyDescent="0.35"/>
    <row r="66" s="92" customFormat="1" x14ac:dyDescent="0.35"/>
    <row r="67" s="92" customFormat="1" x14ac:dyDescent="0.35"/>
    <row r="68" s="92" customFormat="1" x14ac:dyDescent="0.35"/>
    <row r="69" s="92" customFormat="1" x14ac:dyDescent="0.35"/>
    <row r="70" s="92" customFormat="1" x14ac:dyDescent="0.35"/>
    <row r="71" s="92" customFormat="1" x14ac:dyDescent="0.35"/>
    <row r="72" s="92" customFormat="1" x14ac:dyDescent="0.35"/>
    <row r="73" s="92" customFormat="1" x14ac:dyDescent="0.35"/>
    <row r="74" s="92" customFormat="1" x14ac:dyDescent="0.35"/>
    <row r="75" s="92" customFormat="1" x14ac:dyDescent="0.35"/>
    <row r="76" s="92" customFormat="1" x14ac:dyDescent="0.35"/>
    <row r="77" s="92" customFormat="1" x14ac:dyDescent="0.35"/>
    <row r="78" s="92" customFormat="1" x14ac:dyDescent="0.35"/>
    <row r="79" s="92" customFormat="1" x14ac:dyDescent="0.35"/>
    <row r="80" s="92" customFormat="1" x14ac:dyDescent="0.35"/>
    <row r="81" s="92" customFormat="1" x14ac:dyDescent="0.35"/>
    <row r="82" s="92" customFormat="1" x14ac:dyDescent="0.35"/>
    <row r="83" s="92" customFormat="1" x14ac:dyDescent="0.35"/>
    <row r="84" s="92" customFormat="1" x14ac:dyDescent="0.35"/>
    <row r="85" s="92" customFormat="1" x14ac:dyDescent="0.35"/>
    <row r="86" s="92" customFormat="1" x14ac:dyDescent="0.35"/>
    <row r="87" s="92" customFormat="1" x14ac:dyDescent="0.35"/>
    <row r="88" s="92" customFormat="1" x14ac:dyDescent="0.35"/>
    <row r="89" s="92" customFormat="1" x14ac:dyDescent="0.35"/>
    <row r="90" s="92" customFormat="1" x14ac:dyDescent="0.35"/>
    <row r="91" s="92" customFormat="1" x14ac:dyDescent="0.35"/>
    <row r="92" s="92" customFormat="1" x14ac:dyDescent="0.35"/>
    <row r="93" s="92" customFormat="1" x14ac:dyDescent="0.35"/>
    <row r="94" s="92" customFormat="1" x14ac:dyDescent="0.35"/>
    <row r="95" s="92" customFormat="1" x14ac:dyDescent="0.35"/>
    <row r="96" s="92" customFormat="1" x14ac:dyDescent="0.35"/>
    <row r="97" s="92" customFormat="1" x14ac:dyDescent="0.35"/>
    <row r="98" s="92" customFormat="1" x14ac:dyDescent="0.35"/>
    <row r="99" s="92" customFormat="1" x14ac:dyDescent="0.35"/>
    <row r="100" s="92" customFormat="1" x14ac:dyDescent="0.35"/>
    <row r="101" s="92" customFormat="1" x14ac:dyDescent="0.35"/>
    <row r="102" s="92" customFormat="1" x14ac:dyDescent="0.35"/>
    <row r="103" s="92" customFormat="1" x14ac:dyDescent="0.35"/>
    <row r="104" s="92" customFormat="1" x14ac:dyDescent="0.35"/>
    <row r="105" s="92" customFormat="1" x14ac:dyDescent="0.35"/>
    <row r="106" s="92" customFormat="1" x14ac:dyDescent="0.35"/>
    <row r="107" s="92" customFormat="1" x14ac:dyDescent="0.35"/>
    <row r="108" s="92" customFormat="1" x14ac:dyDescent="0.35"/>
    <row r="109" s="92" customFormat="1" x14ac:dyDescent="0.35"/>
    <row r="110" s="92" customFormat="1" x14ac:dyDescent="0.35"/>
    <row r="111" s="92" customFormat="1" x14ac:dyDescent="0.35"/>
    <row r="112" s="92" customFormat="1" x14ac:dyDescent="0.35"/>
    <row r="113" s="92" customFormat="1" x14ac:dyDescent="0.35"/>
    <row r="114" s="92" customFormat="1" x14ac:dyDescent="0.35"/>
    <row r="115" s="92" customFormat="1" x14ac:dyDescent="0.35"/>
    <row r="116" s="92" customFormat="1" x14ac:dyDescent="0.35"/>
    <row r="117" s="92" customFormat="1" x14ac:dyDescent="0.35"/>
    <row r="118" s="92" customFormat="1" x14ac:dyDescent="0.35"/>
    <row r="119" s="92" customFormat="1" x14ac:dyDescent="0.35"/>
    <row r="120" s="92" customFormat="1" x14ac:dyDescent="0.35"/>
    <row r="121" s="92" customFormat="1" x14ac:dyDescent="0.35"/>
    <row r="122" s="92" customFormat="1" x14ac:dyDescent="0.35"/>
    <row r="123" s="92" customFormat="1" x14ac:dyDescent="0.35"/>
    <row r="124" s="92" customFormat="1" x14ac:dyDescent="0.35"/>
    <row r="125" s="92" customFormat="1" x14ac:dyDescent="0.35"/>
    <row r="126" s="92" customFormat="1" x14ac:dyDescent="0.35"/>
    <row r="127" s="92" customFormat="1" x14ac:dyDescent="0.35"/>
    <row r="128" s="92" customFormat="1" x14ac:dyDescent="0.35"/>
    <row r="129" s="92" customFormat="1" x14ac:dyDescent="0.35"/>
    <row r="130" s="92" customFormat="1" x14ac:dyDescent="0.35"/>
    <row r="131" s="92" customFormat="1" x14ac:dyDescent="0.35"/>
    <row r="132" s="92" customFormat="1" x14ac:dyDescent="0.35"/>
    <row r="133" s="92" customFormat="1" x14ac:dyDescent="0.35"/>
    <row r="134" s="92" customFormat="1" x14ac:dyDescent="0.35"/>
    <row r="135" s="92" customFormat="1" x14ac:dyDescent="0.35"/>
    <row r="136" s="92" customFormat="1" x14ac:dyDescent="0.35"/>
    <row r="137" s="92" customFormat="1" x14ac:dyDescent="0.35"/>
    <row r="138" s="92" customFormat="1" x14ac:dyDescent="0.35"/>
    <row r="139" s="92" customFormat="1" x14ac:dyDescent="0.35"/>
    <row r="140" s="92" customFormat="1" x14ac:dyDescent="0.35"/>
    <row r="141" s="92" customFormat="1" x14ac:dyDescent="0.35"/>
    <row r="142" s="92" customFormat="1" x14ac:dyDescent="0.35"/>
    <row r="143" s="92" customFormat="1" x14ac:dyDescent="0.35"/>
    <row r="144" s="92" customFormat="1" x14ac:dyDescent="0.35"/>
    <row r="145" s="92" customFormat="1" x14ac:dyDescent="0.35"/>
    <row r="146" s="92" customFormat="1" x14ac:dyDescent="0.35"/>
    <row r="147" s="92" customFormat="1" x14ac:dyDescent="0.35"/>
    <row r="148" s="92" customFormat="1" x14ac:dyDescent="0.35"/>
    <row r="149" s="92" customFormat="1" x14ac:dyDescent="0.35"/>
    <row r="150" s="92" customFormat="1" x14ac:dyDescent="0.35"/>
    <row r="151" s="92" customFormat="1" x14ac:dyDescent="0.35"/>
    <row r="152" s="92" customFormat="1" x14ac:dyDescent="0.35"/>
    <row r="153" s="92" customFormat="1" x14ac:dyDescent="0.35"/>
    <row r="154" s="92" customFormat="1" x14ac:dyDescent="0.35"/>
    <row r="155" s="92" customFormat="1" x14ac:dyDescent="0.35"/>
    <row r="156" s="92" customFormat="1" x14ac:dyDescent="0.35"/>
    <row r="157" s="92" customFormat="1" x14ac:dyDescent="0.35"/>
    <row r="158" s="92" customFormat="1" x14ac:dyDescent="0.35"/>
    <row r="159" s="92" customFormat="1" x14ac:dyDescent="0.35"/>
    <row r="160" s="92" customFormat="1" x14ac:dyDescent="0.35"/>
    <row r="161" s="92" customFormat="1" x14ac:dyDescent="0.35"/>
    <row r="162" s="92" customFormat="1" x14ac:dyDescent="0.35"/>
    <row r="163" s="92" customFormat="1" x14ac:dyDescent="0.35"/>
    <row r="164" s="92" customFormat="1" x14ac:dyDescent="0.35"/>
    <row r="165" s="92" customFormat="1" x14ac:dyDescent="0.35"/>
    <row r="166" s="92" customFormat="1" x14ac:dyDescent="0.35"/>
    <row r="167" s="92" customFormat="1" x14ac:dyDescent="0.35"/>
    <row r="168" s="92" customFormat="1" x14ac:dyDescent="0.35"/>
    <row r="169" s="92" customFormat="1" x14ac:dyDescent="0.35"/>
    <row r="170" s="92" customFormat="1" x14ac:dyDescent="0.35"/>
    <row r="171" s="92" customFormat="1" x14ac:dyDescent="0.35"/>
    <row r="172" s="92" customFormat="1" x14ac:dyDescent="0.35"/>
    <row r="173" s="92" customFormat="1" x14ac:dyDescent="0.35"/>
    <row r="174" s="92" customFormat="1" x14ac:dyDescent="0.35"/>
    <row r="175" s="92" customFormat="1" x14ac:dyDescent="0.35"/>
    <row r="176" s="92" customFormat="1" x14ac:dyDescent="0.35"/>
    <row r="177" spans="2:24" s="92" customFormat="1" x14ac:dyDescent="0.35"/>
    <row r="178" spans="2:24" s="92" customFormat="1" x14ac:dyDescent="0.35"/>
    <row r="179" spans="2:24" s="92" customFormat="1" x14ac:dyDescent="0.35"/>
    <row r="180" spans="2:24" s="92" customFormat="1" x14ac:dyDescent="0.35"/>
    <row r="181" spans="2:24" x14ac:dyDescent="0.35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2:24" x14ac:dyDescent="0.3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2:24" x14ac:dyDescent="0.35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2:24" x14ac:dyDescent="0.35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2:24" x14ac:dyDescent="0.3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2:24" x14ac:dyDescent="0.35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2:24" x14ac:dyDescent="0.35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2:24" x14ac:dyDescent="0.35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2:24" x14ac:dyDescent="0.3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2:24" x14ac:dyDescent="0.3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</sheetData>
  <phoneticPr fontId="9" type="noConversion"/>
  <conditionalFormatting sqref="X2:X3">
    <cfRule type="expression" dxfId="3" priority="1" stopIfTrue="1">
      <formula>#REF!&gt;0</formula>
    </cfRule>
  </conditionalFormatting>
  <pageMargins left="0.19685039370078741" right="0.19685039370078741" top="0.39370078740157483" bottom="0.39370078740157483" header="0.51181102362204722" footer="0.39370078740157483"/>
  <pageSetup paperSize="9" scale="1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H27"/>
  <sheetViews>
    <sheetView showGridLines="0" zoomScale="70" zoomScaleNormal="70" workbookViewId="0">
      <selection activeCell="D4" sqref="D4"/>
    </sheetView>
  </sheetViews>
  <sheetFormatPr defaultColWidth="9.23046875" defaultRowHeight="15.5" x14ac:dyDescent="0.35"/>
  <cols>
    <col min="1" max="1" width="27.23046875" style="6" customWidth="1"/>
    <col min="2" max="2" width="10.23046875" style="6" customWidth="1"/>
    <col min="3" max="3" width="12.921875" style="6" customWidth="1"/>
    <col min="4" max="4" width="11.23046875" style="6" customWidth="1"/>
    <col min="5" max="8" width="19.84375" style="6" customWidth="1"/>
    <col min="9" max="16384" width="9.23046875" style="6"/>
  </cols>
  <sheetData>
    <row r="1" spans="1:8" s="1" customFormat="1" ht="21.5" customHeight="1" x14ac:dyDescent="0.4">
      <c r="A1" s="64" t="s">
        <v>198</v>
      </c>
    </row>
    <row r="2" spans="1:8" s="1" customFormat="1" ht="21" customHeight="1" thickBot="1" x14ac:dyDescent="0.4">
      <c r="A2" s="23" t="s">
        <v>98</v>
      </c>
      <c r="B2" s="22"/>
      <c r="C2" s="22"/>
      <c r="D2" s="22"/>
      <c r="E2" s="22"/>
      <c r="F2" s="22"/>
      <c r="G2" s="22"/>
      <c r="H2" s="122"/>
    </row>
    <row r="3" spans="1:8" s="3" customFormat="1" ht="71.400000000000006" customHeight="1" thickBot="1" x14ac:dyDescent="0.35">
      <c r="A3" s="118" t="s">
        <v>23</v>
      </c>
      <c r="B3" s="119" t="s">
        <v>217</v>
      </c>
      <c r="C3" s="119" t="s">
        <v>364</v>
      </c>
      <c r="D3" s="119" t="s">
        <v>365</v>
      </c>
      <c r="E3" s="119" t="s">
        <v>40</v>
      </c>
      <c r="F3" s="119" t="s">
        <v>366</v>
      </c>
      <c r="G3" s="119" t="s">
        <v>41</v>
      </c>
      <c r="H3" s="119" t="s">
        <v>367</v>
      </c>
    </row>
    <row r="4" spans="1:8" s="1" customFormat="1" ht="20.149999999999999" customHeight="1" x14ac:dyDescent="0.35">
      <c r="A4" s="123" t="s">
        <v>7</v>
      </c>
      <c r="B4" s="113">
        <v>31241.639999999996</v>
      </c>
      <c r="C4" s="93">
        <v>176490417.76023978</v>
      </c>
      <c r="D4" s="93">
        <v>48904347.37901745</v>
      </c>
      <c r="E4" s="93">
        <v>102244766</v>
      </c>
      <c r="F4" s="93">
        <v>0</v>
      </c>
      <c r="G4" s="93">
        <v>25341304</v>
      </c>
      <c r="H4" s="93">
        <v>127586070</v>
      </c>
    </row>
    <row r="5" spans="1:8" s="1" customFormat="1" ht="15.65" customHeight="1" x14ac:dyDescent="0.35">
      <c r="A5" s="98" t="s">
        <v>0</v>
      </c>
      <c r="B5" s="114">
        <v>50442.12</v>
      </c>
      <c r="C5" s="96">
        <v>311474494.7361787</v>
      </c>
      <c r="D5" s="96">
        <v>78959970.059641048</v>
      </c>
      <c r="E5" s="96">
        <v>189150071</v>
      </c>
      <c r="F5" s="96">
        <v>802255</v>
      </c>
      <c r="G5" s="96">
        <v>43364454</v>
      </c>
      <c r="H5" s="96">
        <v>233316780</v>
      </c>
    </row>
    <row r="6" spans="1:8" s="1" customFormat="1" ht="15.65" customHeight="1" x14ac:dyDescent="0.35">
      <c r="A6" s="124" t="s">
        <v>1</v>
      </c>
      <c r="B6" s="115">
        <v>51724.92</v>
      </c>
      <c r="C6" s="99">
        <v>283998608.33779746</v>
      </c>
      <c r="D6" s="99">
        <v>80968011.148962975</v>
      </c>
      <c r="E6" s="99">
        <v>160572985</v>
      </c>
      <c r="F6" s="99">
        <v>495450</v>
      </c>
      <c r="G6" s="99">
        <v>42457612</v>
      </c>
      <c r="H6" s="99">
        <v>203526047</v>
      </c>
    </row>
    <row r="7" spans="1:8" s="1" customFormat="1" ht="15.65" customHeight="1" x14ac:dyDescent="0.35">
      <c r="A7" s="98" t="s">
        <v>8</v>
      </c>
      <c r="B7" s="114">
        <v>41319.81</v>
      </c>
      <c r="C7" s="96">
        <v>265474828.39702481</v>
      </c>
      <c r="D7" s="96">
        <v>64680290.211237282</v>
      </c>
      <c r="E7" s="96">
        <v>165800483</v>
      </c>
      <c r="F7" s="96">
        <v>0</v>
      </c>
      <c r="G7" s="96">
        <v>34994055</v>
      </c>
      <c r="H7" s="96">
        <v>200794538</v>
      </c>
    </row>
    <row r="8" spans="1:8" s="1" customFormat="1" ht="15.65" customHeight="1" x14ac:dyDescent="0.35">
      <c r="A8" s="124" t="s">
        <v>9</v>
      </c>
      <c r="B8" s="115">
        <v>66274.259999999995</v>
      </c>
      <c r="C8" s="99">
        <v>362270154.96504521</v>
      </c>
      <c r="D8" s="99">
        <v>103742935.17649269</v>
      </c>
      <c r="E8" s="99">
        <v>202163486</v>
      </c>
      <c r="F8" s="99">
        <v>0</v>
      </c>
      <c r="G8" s="99">
        <v>56363734</v>
      </c>
      <c r="H8" s="99">
        <v>258527220</v>
      </c>
    </row>
    <row r="9" spans="1:8" s="1" customFormat="1" ht="15.65" customHeight="1" x14ac:dyDescent="0.35">
      <c r="A9" s="98" t="s">
        <v>10</v>
      </c>
      <c r="B9" s="114">
        <v>55079.25</v>
      </c>
      <c r="C9" s="96">
        <v>319083308.17192024</v>
      </c>
      <c r="D9" s="96">
        <v>86218738.048826739</v>
      </c>
      <c r="E9" s="96">
        <v>184184535</v>
      </c>
      <c r="F9" s="96">
        <v>0</v>
      </c>
      <c r="G9" s="96">
        <v>48680035</v>
      </c>
      <c r="H9" s="96">
        <v>232864570</v>
      </c>
    </row>
    <row r="10" spans="1:8" s="1" customFormat="1" ht="15.65" customHeight="1" x14ac:dyDescent="0.35">
      <c r="A10" s="124" t="s">
        <v>2</v>
      </c>
      <c r="B10" s="115">
        <v>63829.240000000005</v>
      </c>
      <c r="C10" s="99">
        <v>335780678.95723218</v>
      </c>
      <c r="D10" s="99">
        <v>99915603.851099893</v>
      </c>
      <c r="E10" s="99">
        <v>185884568</v>
      </c>
      <c r="F10" s="99">
        <v>0</v>
      </c>
      <c r="G10" s="99">
        <v>49980507</v>
      </c>
      <c r="H10" s="99">
        <v>235865075</v>
      </c>
    </row>
    <row r="11" spans="1:8" s="1" customFormat="1" ht="15.65" customHeight="1" x14ac:dyDescent="0.35">
      <c r="A11" s="98" t="s">
        <v>3</v>
      </c>
      <c r="B11" s="114">
        <v>32622.36</v>
      </c>
      <c r="C11" s="96">
        <v>186351745.89528993</v>
      </c>
      <c r="D11" s="96">
        <v>51065668.312014475</v>
      </c>
      <c r="E11" s="96">
        <v>108075375</v>
      </c>
      <c r="F11" s="96">
        <v>0</v>
      </c>
      <c r="G11" s="96">
        <v>27210703</v>
      </c>
      <c r="H11" s="96">
        <v>135286078</v>
      </c>
    </row>
    <row r="12" spans="1:8" s="1" customFormat="1" ht="15.65" customHeight="1" x14ac:dyDescent="0.35">
      <c r="A12" s="124" t="s">
        <v>11</v>
      </c>
      <c r="B12" s="115">
        <v>57157.1</v>
      </c>
      <c r="C12" s="99">
        <v>308341384.96589524</v>
      </c>
      <c r="D12" s="99">
        <v>89471316.921174392</v>
      </c>
      <c r="E12" s="99">
        <v>173198194</v>
      </c>
      <c r="F12" s="99">
        <v>0</v>
      </c>
      <c r="G12" s="99">
        <v>45671874</v>
      </c>
      <c r="H12" s="99">
        <v>218870068</v>
      </c>
    </row>
    <row r="13" spans="1:8" s="1" customFormat="1" ht="15.65" customHeight="1" x14ac:dyDescent="0.35">
      <c r="A13" s="98" t="s">
        <v>12</v>
      </c>
      <c r="B13" s="114">
        <v>77240.03</v>
      </c>
      <c r="C13" s="96">
        <v>471554718.3596729</v>
      </c>
      <c r="D13" s="96">
        <v>120908289.66359416</v>
      </c>
      <c r="E13" s="96">
        <v>281596869</v>
      </c>
      <c r="F13" s="96">
        <v>0</v>
      </c>
      <c r="G13" s="96">
        <v>69049560</v>
      </c>
      <c r="H13" s="96">
        <v>350646429</v>
      </c>
    </row>
    <row r="14" spans="1:8" s="1" customFormat="1" ht="15.65" customHeight="1" x14ac:dyDescent="0.35">
      <c r="A14" s="124" t="s">
        <v>13</v>
      </c>
      <c r="B14" s="115">
        <v>95132.95</v>
      </c>
      <c r="C14" s="99">
        <v>583937934.95711732</v>
      </c>
      <c r="D14" s="99">
        <v>148917112.99377045</v>
      </c>
      <c r="E14" s="99">
        <v>346776736</v>
      </c>
      <c r="F14" s="99">
        <v>0</v>
      </c>
      <c r="G14" s="99">
        <v>88244086</v>
      </c>
      <c r="H14" s="99">
        <v>435020822</v>
      </c>
    </row>
    <row r="15" spans="1:8" s="1" customFormat="1" ht="15.65" customHeight="1" x14ac:dyDescent="0.35">
      <c r="A15" s="98" t="s">
        <v>14</v>
      </c>
      <c r="B15" s="114">
        <v>49823.95</v>
      </c>
      <c r="C15" s="96">
        <v>363586097.25150657</v>
      </c>
      <c r="D15" s="96">
        <v>77992312.778548017</v>
      </c>
      <c r="E15" s="96">
        <v>233956773</v>
      </c>
      <c r="F15" s="96">
        <v>0</v>
      </c>
      <c r="G15" s="96">
        <v>51637011</v>
      </c>
      <c r="H15" s="96">
        <v>285593784</v>
      </c>
    </row>
    <row r="16" spans="1:8" s="1" customFormat="1" ht="15.65" customHeight="1" x14ac:dyDescent="0.35">
      <c r="A16" s="124" t="s">
        <v>15</v>
      </c>
      <c r="B16" s="115">
        <v>56355.22</v>
      </c>
      <c r="C16" s="99">
        <v>347140688.99633199</v>
      </c>
      <c r="D16" s="99">
        <v>88216087.743823692</v>
      </c>
      <c r="E16" s="99">
        <v>205952692</v>
      </c>
      <c r="F16" s="99">
        <v>0</v>
      </c>
      <c r="G16" s="99">
        <v>52971909</v>
      </c>
      <c r="H16" s="99">
        <v>258924601</v>
      </c>
    </row>
    <row r="17" spans="1:8" s="1" customFormat="1" ht="15.65" customHeight="1" x14ac:dyDescent="0.35">
      <c r="A17" s="98" t="s">
        <v>16</v>
      </c>
      <c r="B17" s="114">
        <v>64521.18</v>
      </c>
      <c r="C17" s="96">
        <v>310780079.76264077</v>
      </c>
      <c r="D17" s="96">
        <v>100998737.58304985</v>
      </c>
      <c r="E17" s="96">
        <v>161928427</v>
      </c>
      <c r="F17" s="96">
        <v>0</v>
      </c>
      <c r="G17" s="96">
        <v>47852915</v>
      </c>
      <c r="H17" s="96">
        <v>209781342</v>
      </c>
    </row>
    <row r="18" spans="1:8" s="1" customFormat="1" ht="15.65" customHeight="1" x14ac:dyDescent="0.35">
      <c r="A18" s="124" t="s">
        <v>4</v>
      </c>
      <c r="B18" s="115">
        <v>80668.7</v>
      </c>
      <c r="C18" s="99">
        <v>611842218.21872365</v>
      </c>
      <c r="D18" s="99">
        <v>126275385.26830684</v>
      </c>
      <c r="E18" s="99">
        <v>399588947</v>
      </c>
      <c r="F18" s="99">
        <v>0</v>
      </c>
      <c r="G18" s="99">
        <v>85977886</v>
      </c>
      <c r="H18" s="99">
        <v>485566833</v>
      </c>
    </row>
    <row r="19" spans="1:8" s="1" customFormat="1" ht="15.65" customHeight="1" x14ac:dyDescent="0.35">
      <c r="A19" s="98" t="s">
        <v>17</v>
      </c>
      <c r="B19" s="114">
        <v>19283.750000000007</v>
      </c>
      <c r="C19" s="96">
        <v>153677585.30258197</v>
      </c>
      <c r="D19" s="96">
        <v>30185970.031346891</v>
      </c>
      <c r="E19" s="96">
        <v>102470722</v>
      </c>
      <c r="F19" s="96">
        <v>0</v>
      </c>
      <c r="G19" s="96">
        <v>21020893</v>
      </c>
      <c r="H19" s="96">
        <v>123491615</v>
      </c>
    </row>
    <row r="20" spans="1:8" s="1" customFormat="1" ht="15.65" customHeight="1" x14ac:dyDescent="0.35">
      <c r="A20" s="124" t="s">
        <v>18</v>
      </c>
      <c r="B20" s="115">
        <v>62864.27</v>
      </c>
      <c r="C20" s="99">
        <v>447269065.14480078</v>
      </c>
      <c r="D20" s="99">
        <v>98405080.456990913</v>
      </c>
      <c r="E20" s="99">
        <v>285495098</v>
      </c>
      <c r="F20" s="99">
        <v>0</v>
      </c>
      <c r="G20" s="99">
        <v>63368887</v>
      </c>
      <c r="H20" s="99">
        <v>348863985</v>
      </c>
    </row>
    <row r="21" spans="1:8" s="1" customFormat="1" ht="15.65" customHeight="1" x14ac:dyDescent="0.35">
      <c r="A21" s="98" t="s">
        <v>5</v>
      </c>
      <c r="B21" s="114">
        <v>21922.880000000005</v>
      </c>
      <c r="C21" s="96">
        <v>178360809.32212818</v>
      </c>
      <c r="D21" s="96">
        <v>34317152.974956326</v>
      </c>
      <c r="E21" s="96">
        <v>119663098</v>
      </c>
      <c r="F21" s="96">
        <v>0</v>
      </c>
      <c r="G21" s="96">
        <v>24380558</v>
      </c>
      <c r="H21" s="96">
        <v>144043656</v>
      </c>
    </row>
    <row r="22" spans="1:8" s="1" customFormat="1" ht="15.65" customHeight="1" x14ac:dyDescent="0.35">
      <c r="A22" s="124" t="s">
        <v>6</v>
      </c>
      <c r="B22" s="115">
        <v>35160.47</v>
      </c>
      <c r="C22" s="99">
        <v>233771383.41250512</v>
      </c>
      <c r="D22" s="99">
        <v>55038718.802518755</v>
      </c>
      <c r="E22" s="99">
        <v>145435881</v>
      </c>
      <c r="F22" s="99">
        <v>0</v>
      </c>
      <c r="G22" s="99">
        <v>33296784</v>
      </c>
      <c r="H22" s="99">
        <v>178732665</v>
      </c>
    </row>
    <row r="23" spans="1:8" s="1" customFormat="1" ht="15.65" customHeight="1" x14ac:dyDescent="0.35">
      <c r="A23" s="98" t="s">
        <v>19</v>
      </c>
      <c r="B23" s="114">
        <v>48502.979999999996</v>
      </c>
      <c r="C23" s="96">
        <v>201943922.99200138</v>
      </c>
      <c r="D23" s="96">
        <v>75924521.978920951</v>
      </c>
      <c r="E23" s="96">
        <v>91148553</v>
      </c>
      <c r="F23" s="96">
        <v>0</v>
      </c>
      <c r="G23" s="96">
        <v>34870848</v>
      </c>
      <c r="H23" s="96">
        <v>126019401</v>
      </c>
    </row>
    <row r="24" spans="1:8" s="1" customFormat="1" ht="15.65" customHeight="1" x14ac:dyDescent="0.35">
      <c r="A24" s="124" t="s">
        <v>20</v>
      </c>
      <c r="B24" s="115">
        <v>62580.600000000006</v>
      </c>
      <c r="C24" s="99">
        <v>402006018.10214835</v>
      </c>
      <c r="D24" s="99">
        <v>97961035.386981606</v>
      </c>
      <c r="E24" s="99">
        <v>247443441</v>
      </c>
      <c r="F24" s="99">
        <v>0</v>
      </c>
      <c r="G24" s="99">
        <v>56601542</v>
      </c>
      <c r="H24" s="99">
        <v>304044983</v>
      </c>
    </row>
    <row r="25" spans="1:8" s="1" customFormat="1" ht="15.65" customHeight="1" thickBot="1" x14ac:dyDescent="0.4">
      <c r="A25" s="104" t="s">
        <v>21</v>
      </c>
      <c r="B25" s="116">
        <v>152081.22</v>
      </c>
      <c r="C25" s="102">
        <v>861219037.99119902</v>
      </c>
      <c r="D25" s="102">
        <v>238061536.22872478</v>
      </c>
      <c r="E25" s="102">
        <v>488633659</v>
      </c>
      <c r="F25" s="102">
        <v>0</v>
      </c>
      <c r="G25" s="102">
        <v>134523843</v>
      </c>
      <c r="H25" s="102">
        <v>623157502</v>
      </c>
    </row>
    <row r="26" spans="1:8" s="2" customFormat="1" ht="20.149999999999999" customHeight="1" thickBot="1" x14ac:dyDescent="0.4">
      <c r="A26" s="120" t="s">
        <v>22</v>
      </c>
      <c r="B26" s="117">
        <v>1275828.8999999999</v>
      </c>
      <c r="C26" s="105">
        <v>7716355181.9999828</v>
      </c>
      <c r="D26" s="105">
        <v>1997128822.9999998</v>
      </c>
      <c r="E26" s="105">
        <v>4581365359</v>
      </c>
      <c r="F26" s="105">
        <v>1297705</v>
      </c>
      <c r="G26" s="105">
        <v>1137861000</v>
      </c>
      <c r="H26" s="105">
        <v>5720524064</v>
      </c>
    </row>
    <row r="27" spans="1:8" s="1" customFormat="1" x14ac:dyDescent="0.35">
      <c r="A27" s="22"/>
      <c r="B27" s="22"/>
      <c r="C27" s="22"/>
      <c r="D27" s="22"/>
      <c r="E27" s="22"/>
      <c r="F27" s="22"/>
      <c r="G27" s="22"/>
      <c r="H27" s="22"/>
    </row>
  </sheetData>
  <phoneticPr fontId="9" type="noConversion"/>
  <conditionalFormatting sqref="H2">
    <cfRule type="expression" dxfId="2" priority="1" stopIfTrue="1">
      <formula>#REF!&gt;0</formula>
    </cfRule>
  </conditionalFormatting>
  <pageMargins left="0.33" right="0.3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I31"/>
  <sheetViews>
    <sheetView showGridLines="0" topLeftCell="A4" zoomScale="70" zoomScaleNormal="70" workbookViewId="0">
      <selection activeCell="G29" sqref="G29"/>
    </sheetView>
  </sheetViews>
  <sheetFormatPr defaultColWidth="9.23046875" defaultRowHeight="15.5" x14ac:dyDescent="0.35"/>
  <cols>
    <col min="1" max="1" width="27.23046875" style="6" customWidth="1"/>
    <col min="2" max="2" width="17.69140625" style="6" customWidth="1"/>
    <col min="3" max="7" width="18" style="6" customWidth="1"/>
    <col min="8" max="8" width="17.69140625" style="6" customWidth="1"/>
    <col min="9" max="16384" width="9.23046875" style="6"/>
  </cols>
  <sheetData>
    <row r="1" spans="1:9" s="1" customFormat="1" ht="21.5" customHeight="1" x14ac:dyDescent="0.4">
      <c r="A1" s="64" t="s">
        <v>218</v>
      </c>
    </row>
    <row r="2" spans="1:9" s="1" customFormat="1" ht="20.5" customHeight="1" thickBot="1" x14ac:dyDescent="0.4">
      <c r="A2" s="23" t="s">
        <v>98</v>
      </c>
      <c r="B2" s="22"/>
      <c r="C2" s="22"/>
      <c r="D2" s="22"/>
      <c r="E2" s="22"/>
      <c r="F2" s="22"/>
      <c r="G2" s="22"/>
      <c r="H2" s="122"/>
    </row>
    <row r="3" spans="1:9" s="4" customFormat="1" ht="92.4" customHeight="1" thickBot="1" x14ac:dyDescent="0.3">
      <c r="A3" s="121" t="s">
        <v>23</v>
      </c>
      <c r="B3" s="119" t="s">
        <v>199</v>
      </c>
      <c r="C3" s="119" t="s">
        <v>200</v>
      </c>
      <c r="D3" s="119" t="s">
        <v>357</v>
      </c>
      <c r="E3" s="119" t="s">
        <v>359</v>
      </c>
      <c r="F3" s="119" t="s">
        <v>360</v>
      </c>
      <c r="G3" s="119" t="s">
        <v>358</v>
      </c>
      <c r="H3" s="119" t="s">
        <v>201</v>
      </c>
    </row>
    <row r="4" spans="1:9" s="1" customFormat="1" ht="20.149999999999999" customHeight="1" x14ac:dyDescent="0.35">
      <c r="A4" s="123" t="s">
        <v>7</v>
      </c>
      <c r="B4" s="93">
        <v>123664913</v>
      </c>
      <c r="C4" s="93">
        <v>123865692</v>
      </c>
      <c r="D4" s="93">
        <v>0</v>
      </c>
      <c r="E4" s="93">
        <v>40000</v>
      </c>
      <c r="F4" s="93">
        <v>225000</v>
      </c>
      <c r="G4" s="93">
        <v>16239.999999999998</v>
      </c>
      <c r="H4" s="93">
        <v>124146932</v>
      </c>
      <c r="I4" s="7"/>
    </row>
    <row r="5" spans="1:9" s="1" customFormat="1" ht="15.65" customHeight="1" x14ac:dyDescent="0.35">
      <c r="A5" s="98" t="s">
        <v>0</v>
      </c>
      <c r="B5" s="96">
        <v>228035972</v>
      </c>
      <c r="C5" s="96">
        <v>227541286</v>
      </c>
      <c r="D5" s="96">
        <v>342087</v>
      </c>
      <c r="E5" s="96">
        <v>40000</v>
      </c>
      <c r="F5" s="96">
        <v>225000</v>
      </c>
      <c r="G5" s="96">
        <v>31954</v>
      </c>
      <c r="H5" s="96">
        <v>228180327</v>
      </c>
      <c r="I5" s="7"/>
    </row>
    <row r="6" spans="1:9" s="1" customFormat="1" ht="15.65" customHeight="1" x14ac:dyDescent="0.35">
      <c r="A6" s="124" t="s">
        <v>1</v>
      </c>
      <c r="B6" s="99">
        <v>198598160</v>
      </c>
      <c r="C6" s="99">
        <v>198735689</v>
      </c>
      <c r="D6" s="99">
        <v>0</v>
      </c>
      <c r="E6" s="99">
        <v>40000</v>
      </c>
      <c r="F6" s="99">
        <v>225000</v>
      </c>
      <c r="G6" s="99">
        <v>24491</v>
      </c>
      <c r="H6" s="99">
        <v>199025180</v>
      </c>
      <c r="I6" s="7"/>
    </row>
    <row r="7" spans="1:9" s="1" customFormat="1" ht="15.65" customHeight="1" x14ac:dyDescent="0.35">
      <c r="A7" s="98" t="s">
        <v>8</v>
      </c>
      <c r="B7" s="96">
        <v>188023657</v>
      </c>
      <c r="C7" s="96">
        <v>187785080</v>
      </c>
      <c r="D7" s="96">
        <v>5269700</v>
      </c>
      <c r="E7" s="96">
        <v>40000</v>
      </c>
      <c r="F7" s="96">
        <v>225000</v>
      </c>
      <c r="G7" s="96">
        <v>31699</v>
      </c>
      <c r="H7" s="96">
        <v>193351479</v>
      </c>
      <c r="I7" s="7"/>
    </row>
    <row r="8" spans="1:9" s="1" customFormat="1" ht="15.65" customHeight="1" x14ac:dyDescent="0.35">
      <c r="A8" s="124" t="s">
        <v>9</v>
      </c>
      <c r="B8" s="99">
        <v>251994789</v>
      </c>
      <c r="C8" s="99">
        <v>251958963</v>
      </c>
      <c r="D8" s="99">
        <v>0</v>
      </c>
      <c r="E8" s="99">
        <v>40000</v>
      </c>
      <c r="F8" s="99">
        <v>225000</v>
      </c>
      <c r="G8" s="99">
        <v>30670</v>
      </c>
      <c r="H8" s="99">
        <v>252254633</v>
      </c>
      <c r="I8" s="7"/>
    </row>
    <row r="9" spans="1:9" s="1" customFormat="1" ht="15.65" customHeight="1" x14ac:dyDescent="0.35">
      <c r="A9" s="98" t="s">
        <v>10</v>
      </c>
      <c r="B9" s="96">
        <v>224836439</v>
      </c>
      <c r="C9" s="96">
        <v>224721905</v>
      </c>
      <c r="D9" s="96">
        <v>0</v>
      </c>
      <c r="E9" s="96">
        <v>40000</v>
      </c>
      <c r="F9" s="96">
        <v>225000</v>
      </c>
      <c r="G9" s="96">
        <v>34468</v>
      </c>
      <c r="H9" s="96">
        <v>225021373</v>
      </c>
      <c r="I9" s="7"/>
    </row>
    <row r="10" spans="1:9" s="1" customFormat="1" ht="15.65" customHeight="1" x14ac:dyDescent="0.35">
      <c r="A10" s="124" t="s">
        <v>2</v>
      </c>
      <c r="B10" s="99">
        <v>228664604</v>
      </c>
      <c r="C10" s="99">
        <v>228558498</v>
      </c>
      <c r="D10" s="99">
        <v>0</v>
      </c>
      <c r="E10" s="99">
        <v>40000</v>
      </c>
      <c r="F10" s="99">
        <v>225000</v>
      </c>
      <c r="G10" s="99">
        <v>28566</v>
      </c>
      <c r="H10" s="99">
        <v>228852064</v>
      </c>
      <c r="I10" s="7"/>
    </row>
    <row r="11" spans="1:9" s="1" customFormat="1" ht="15.65" customHeight="1" x14ac:dyDescent="0.35">
      <c r="A11" s="98" t="s">
        <v>3</v>
      </c>
      <c r="B11" s="96">
        <v>129197594</v>
      </c>
      <c r="C11" s="96">
        <v>129341300</v>
      </c>
      <c r="D11" s="96">
        <v>1943548</v>
      </c>
      <c r="E11" s="96">
        <v>40000</v>
      </c>
      <c r="F11" s="96">
        <v>225000</v>
      </c>
      <c r="G11" s="96">
        <v>19042</v>
      </c>
      <c r="H11" s="96">
        <v>131568890</v>
      </c>
      <c r="I11" s="7"/>
    </row>
    <row r="12" spans="1:9" s="1" customFormat="1" ht="15.65" customHeight="1" x14ac:dyDescent="0.35">
      <c r="A12" s="124" t="s">
        <v>11</v>
      </c>
      <c r="B12" s="99">
        <v>212675033</v>
      </c>
      <c r="C12" s="99">
        <v>212626190</v>
      </c>
      <c r="D12" s="99">
        <v>0</v>
      </c>
      <c r="E12" s="99">
        <v>40000</v>
      </c>
      <c r="F12" s="99">
        <v>225000</v>
      </c>
      <c r="G12" s="99">
        <v>26671</v>
      </c>
      <c r="H12" s="99">
        <v>212917861</v>
      </c>
      <c r="I12" s="7"/>
    </row>
    <row r="13" spans="1:9" s="1" customFormat="1" ht="15.65" customHeight="1" x14ac:dyDescent="0.35">
      <c r="A13" s="98" t="s">
        <v>12</v>
      </c>
      <c r="B13" s="96">
        <v>338410457</v>
      </c>
      <c r="C13" s="96">
        <v>338438972</v>
      </c>
      <c r="D13" s="96">
        <v>0</v>
      </c>
      <c r="E13" s="96">
        <v>40000</v>
      </c>
      <c r="F13" s="96">
        <v>225000</v>
      </c>
      <c r="G13" s="96">
        <v>50953</v>
      </c>
      <c r="H13" s="96">
        <v>338754925</v>
      </c>
      <c r="I13" s="7"/>
    </row>
    <row r="14" spans="1:9" s="1" customFormat="1" ht="15.65" customHeight="1" x14ac:dyDescent="0.35">
      <c r="A14" s="124" t="s">
        <v>13</v>
      </c>
      <c r="B14" s="99">
        <v>418282475</v>
      </c>
      <c r="C14" s="99">
        <v>417587526</v>
      </c>
      <c r="D14" s="99">
        <v>0</v>
      </c>
      <c r="E14" s="99">
        <v>40000</v>
      </c>
      <c r="F14" s="99">
        <v>225000</v>
      </c>
      <c r="G14" s="99">
        <v>66699</v>
      </c>
      <c r="H14" s="99">
        <v>417919225</v>
      </c>
      <c r="I14" s="7"/>
    </row>
    <row r="15" spans="1:9" s="1" customFormat="1" ht="15.65" customHeight="1" x14ac:dyDescent="0.35">
      <c r="A15" s="98" t="s">
        <v>14</v>
      </c>
      <c r="B15" s="96">
        <v>276695989</v>
      </c>
      <c r="C15" s="96">
        <v>276915372</v>
      </c>
      <c r="D15" s="96">
        <v>0</v>
      </c>
      <c r="E15" s="96">
        <v>40000</v>
      </c>
      <c r="F15" s="96">
        <v>225000</v>
      </c>
      <c r="G15" s="96">
        <v>30534</v>
      </c>
      <c r="H15" s="96">
        <v>277210906</v>
      </c>
      <c r="I15" s="7"/>
    </row>
    <row r="16" spans="1:9" s="1" customFormat="1" ht="15.65" customHeight="1" x14ac:dyDescent="0.35">
      <c r="A16" s="124" t="s">
        <v>15</v>
      </c>
      <c r="B16" s="99">
        <v>250181932</v>
      </c>
      <c r="C16" s="99">
        <v>250556549</v>
      </c>
      <c r="D16" s="99">
        <v>0</v>
      </c>
      <c r="E16" s="99">
        <v>40000</v>
      </c>
      <c r="F16" s="99">
        <v>225000</v>
      </c>
      <c r="G16" s="99">
        <v>31723</v>
      </c>
      <c r="H16" s="99">
        <v>250853272</v>
      </c>
      <c r="I16" s="7"/>
    </row>
    <row r="17" spans="1:9" s="1" customFormat="1" ht="15.65" customHeight="1" x14ac:dyDescent="0.35">
      <c r="A17" s="98" t="s">
        <v>16</v>
      </c>
      <c r="B17" s="96">
        <v>202796977</v>
      </c>
      <c r="C17" s="96">
        <v>202630790</v>
      </c>
      <c r="D17" s="96">
        <v>0</v>
      </c>
      <c r="E17" s="96">
        <v>40000</v>
      </c>
      <c r="F17" s="96">
        <v>225000</v>
      </c>
      <c r="G17" s="96">
        <v>29166</v>
      </c>
      <c r="H17" s="96">
        <v>202924956</v>
      </c>
      <c r="I17" s="7"/>
    </row>
    <row r="18" spans="1:9" s="1" customFormat="1" ht="15.65" customHeight="1" x14ac:dyDescent="0.35">
      <c r="A18" s="124" t="s">
        <v>4</v>
      </c>
      <c r="B18" s="99">
        <v>471317290</v>
      </c>
      <c r="C18" s="99">
        <v>471049392</v>
      </c>
      <c r="D18" s="99">
        <v>0</v>
      </c>
      <c r="E18" s="99">
        <v>40000</v>
      </c>
      <c r="F18" s="99">
        <v>225000</v>
      </c>
      <c r="G18" s="99">
        <v>54729</v>
      </c>
      <c r="H18" s="99">
        <v>471369121</v>
      </c>
      <c r="I18" s="7"/>
    </row>
    <row r="19" spans="1:9" s="1" customFormat="1" ht="15.65" customHeight="1" x14ac:dyDescent="0.35">
      <c r="A19" s="98" t="s">
        <v>17</v>
      </c>
      <c r="B19" s="96">
        <v>118614197</v>
      </c>
      <c r="C19" s="96">
        <v>118885845</v>
      </c>
      <c r="D19" s="96">
        <v>0</v>
      </c>
      <c r="E19" s="96">
        <v>40000</v>
      </c>
      <c r="F19" s="96">
        <v>225000</v>
      </c>
      <c r="G19" s="96">
        <v>18884</v>
      </c>
      <c r="H19" s="96">
        <v>119169729</v>
      </c>
      <c r="I19" s="7"/>
    </row>
    <row r="20" spans="1:9" s="1" customFormat="1" ht="15.65" customHeight="1" x14ac:dyDescent="0.35">
      <c r="A20" s="124" t="s">
        <v>18</v>
      </c>
      <c r="B20" s="99">
        <v>339960287</v>
      </c>
      <c r="C20" s="99">
        <v>340036767</v>
      </c>
      <c r="D20" s="99">
        <v>0</v>
      </c>
      <c r="E20" s="99">
        <v>40000</v>
      </c>
      <c r="F20" s="99">
        <v>225000</v>
      </c>
      <c r="G20" s="99">
        <v>37728</v>
      </c>
      <c r="H20" s="99">
        <v>340339495</v>
      </c>
      <c r="I20" s="7"/>
    </row>
    <row r="21" spans="1:9" s="1" customFormat="1" ht="15.65" customHeight="1" x14ac:dyDescent="0.35">
      <c r="A21" s="98" t="s">
        <v>5</v>
      </c>
      <c r="B21" s="96">
        <v>139730490</v>
      </c>
      <c r="C21" s="96">
        <v>139808838</v>
      </c>
      <c r="D21" s="96">
        <v>0</v>
      </c>
      <c r="E21" s="96">
        <v>40000</v>
      </c>
      <c r="F21" s="96">
        <v>225000</v>
      </c>
      <c r="G21" s="96">
        <v>20657</v>
      </c>
      <c r="H21" s="96">
        <v>140094495</v>
      </c>
      <c r="I21" s="7"/>
    </row>
    <row r="22" spans="1:9" s="1" customFormat="1" ht="15.65" customHeight="1" x14ac:dyDescent="0.35">
      <c r="A22" s="124" t="s">
        <v>6</v>
      </c>
      <c r="B22" s="99">
        <v>172405428</v>
      </c>
      <c r="C22" s="99">
        <v>172265482</v>
      </c>
      <c r="D22" s="99">
        <v>0</v>
      </c>
      <c r="E22" s="99">
        <v>40000</v>
      </c>
      <c r="F22" s="99">
        <v>225000</v>
      </c>
      <c r="G22" s="99">
        <v>41720</v>
      </c>
      <c r="H22" s="99">
        <v>172572202</v>
      </c>
      <c r="I22" s="7"/>
    </row>
    <row r="23" spans="1:9" s="1" customFormat="1" ht="15.65" customHeight="1" x14ac:dyDescent="0.35">
      <c r="A23" s="98" t="s">
        <v>19</v>
      </c>
      <c r="B23" s="96">
        <v>122674505</v>
      </c>
      <c r="C23" s="96">
        <v>122561057</v>
      </c>
      <c r="D23" s="96">
        <v>0</v>
      </c>
      <c r="E23" s="96">
        <v>40000</v>
      </c>
      <c r="F23" s="96">
        <v>225000</v>
      </c>
      <c r="G23" s="96">
        <v>18176</v>
      </c>
      <c r="H23" s="96">
        <v>122844233</v>
      </c>
      <c r="I23" s="7"/>
    </row>
    <row r="24" spans="1:9" s="1" customFormat="1" ht="15.65" customHeight="1" x14ac:dyDescent="0.35">
      <c r="A24" s="124" t="s">
        <v>20</v>
      </c>
      <c r="B24" s="99">
        <v>289522464</v>
      </c>
      <c r="C24" s="99">
        <v>289305593</v>
      </c>
      <c r="D24" s="99">
        <v>0</v>
      </c>
      <c r="E24" s="99">
        <v>40000</v>
      </c>
      <c r="F24" s="99">
        <v>225000</v>
      </c>
      <c r="G24" s="99">
        <v>51669</v>
      </c>
      <c r="H24" s="99">
        <v>289622262</v>
      </c>
      <c r="I24" s="7"/>
    </row>
    <row r="25" spans="1:9" s="1" customFormat="1" ht="15.65" customHeight="1" thickBot="1" x14ac:dyDescent="0.4">
      <c r="A25" s="104" t="s">
        <v>21</v>
      </c>
      <c r="B25" s="102">
        <v>593605016</v>
      </c>
      <c r="C25" s="102">
        <v>594711882</v>
      </c>
      <c r="D25" s="102">
        <v>2211005</v>
      </c>
      <c r="E25" s="102">
        <v>40000</v>
      </c>
      <c r="F25" s="102">
        <v>225000</v>
      </c>
      <c r="G25" s="102">
        <v>103561</v>
      </c>
      <c r="H25" s="102">
        <v>597291448</v>
      </c>
      <c r="I25" s="7"/>
    </row>
    <row r="26" spans="1:9" s="1" customFormat="1" ht="20.149999999999999" customHeight="1" thickBot="1" x14ac:dyDescent="0.4">
      <c r="A26" s="120" t="s">
        <v>22</v>
      </c>
      <c r="B26" s="105">
        <v>5519888668</v>
      </c>
      <c r="C26" s="105">
        <v>5519888668</v>
      </c>
      <c r="D26" s="105">
        <v>9766340</v>
      </c>
      <c r="E26" s="105">
        <v>880000</v>
      </c>
      <c r="F26" s="105">
        <v>4950000</v>
      </c>
      <c r="G26" s="105">
        <v>800000</v>
      </c>
      <c r="H26" s="105">
        <v>5536285008</v>
      </c>
      <c r="I26" s="7"/>
    </row>
    <row r="27" spans="1:9" s="1" customFormat="1" ht="12.5" x14ac:dyDescent="0.25"/>
    <row r="28" spans="1:9" s="1" customFormat="1" ht="12.5" x14ac:dyDescent="0.25">
      <c r="A28" s="57"/>
    </row>
    <row r="29" spans="1:9" x14ac:dyDescent="0.35">
      <c r="G29" s="262"/>
      <c r="H29" s="16"/>
    </row>
    <row r="30" spans="1:9" x14ac:dyDescent="0.35">
      <c r="H30" s="16"/>
    </row>
    <row r="31" spans="1:9" x14ac:dyDescent="0.35">
      <c r="H31" s="16"/>
    </row>
  </sheetData>
  <phoneticPr fontId="9" type="noConversion"/>
  <conditionalFormatting sqref="H2">
    <cfRule type="expression" dxfId="1" priority="1" stopIfTrue="1">
      <formula>#REF!&gt;0</formula>
    </cfRule>
  </conditionalFormatting>
  <pageMargins left="0.23" right="0.3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AE69-EF91-4427-8EA2-D4EC371C3028}">
  <sheetPr codeName="Sheet2">
    <pageSetUpPr fitToPage="1"/>
  </sheetPr>
  <dimension ref="A1:D124"/>
  <sheetViews>
    <sheetView showGridLines="0" tabSelected="1" topLeftCell="A58" zoomScale="70" zoomScaleNormal="70" workbookViewId="0">
      <selection activeCell="C73" sqref="C73"/>
    </sheetView>
  </sheetViews>
  <sheetFormatPr defaultColWidth="9.23046875" defaultRowHeight="15.5" x14ac:dyDescent="0.35"/>
  <cols>
    <col min="1" max="1" width="123" style="170" customWidth="1"/>
    <col min="2" max="3" width="13.921875" style="170" customWidth="1"/>
    <col min="4" max="254" width="9.23046875" style="170"/>
    <col min="255" max="255" width="130.23046875" style="170" customWidth="1"/>
    <col min="256" max="258" width="13.921875" style="170" customWidth="1"/>
    <col min="259" max="510" width="9.23046875" style="170"/>
    <col min="511" max="511" width="130.23046875" style="170" customWidth="1"/>
    <col min="512" max="514" width="13.921875" style="170" customWidth="1"/>
    <col min="515" max="766" width="9.23046875" style="170"/>
    <col min="767" max="767" width="130.23046875" style="170" customWidth="1"/>
    <col min="768" max="770" width="13.921875" style="170" customWidth="1"/>
    <col min="771" max="1022" width="9.23046875" style="170"/>
    <col min="1023" max="1023" width="130.23046875" style="170" customWidth="1"/>
    <col min="1024" max="1026" width="13.921875" style="170" customWidth="1"/>
    <col min="1027" max="1278" width="9.23046875" style="170"/>
    <col min="1279" max="1279" width="130.23046875" style="170" customWidth="1"/>
    <col min="1280" max="1282" width="13.921875" style="170" customWidth="1"/>
    <col min="1283" max="1534" width="9.23046875" style="170"/>
    <col min="1535" max="1535" width="130.23046875" style="170" customWidth="1"/>
    <col min="1536" max="1538" width="13.921875" style="170" customWidth="1"/>
    <col min="1539" max="1790" width="9.23046875" style="170"/>
    <col min="1791" max="1791" width="130.23046875" style="170" customWidth="1"/>
    <col min="1792" max="1794" width="13.921875" style="170" customWidth="1"/>
    <col min="1795" max="2046" width="9.23046875" style="170"/>
    <col min="2047" max="2047" width="130.23046875" style="170" customWidth="1"/>
    <col min="2048" max="2050" width="13.921875" style="170" customWidth="1"/>
    <col min="2051" max="2302" width="9.23046875" style="170"/>
    <col min="2303" max="2303" width="130.23046875" style="170" customWidth="1"/>
    <col min="2304" max="2306" width="13.921875" style="170" customWidth="1"/>
    <col min="2307" max="2558" width="9.23046875" style="170"/>
    <col min="2559" max="2559" width="130.23046875" style="170" customWidth="1"/>
    <col min="2560" max="2562" width="13.921875" style="170" customWidth="1"/>
    <col min="2563" max="2814" width="9.23046875" style="170"/>
    <col min="2815" max="2815" width="130.23046875" style="170" customWidth="1"/>
    <col min="2816" max="2818" width="13.921875" style="170" customWidth="1"/>
    <col min="2819" max="3070" width="9.23046875" style="170"/>
    <col min="3071" max="3071" width="130.23046875" style="170" customWidth="1"/>
    <col min="3072" max="3074" width="13.921875" style="170" customWidth="1"/>
    <col min="3075" max="3326" width="9.23046875" style="170"/>
    <col min="3327" max="3327" width="130.23046875" style="170" customWidth="1"/>
    <col min="3328" max="3330" width="13.921875" style="170" customWidth="1"/>
    <col min="3331" max="3582" width="9.23046875" style="170"/>
    <col min="3583" max="3583" width="130.23046875" style="170" customWidth="1"/>
    <col min="3584" max="3586" width="13.921875" style="170" customWidth="1"/>
    <col min="3587" max="3838" width="9.23046875" style="170"/>
    <col min="3839" max="3839" width="130.23046875" style="170" customWidth="1"/>
    <col min="3840" max="3842" width="13.921875" style="170" customWidth="1"/>
    <col min="3843" max="4094" width="9.23046875" style="170"/>
    <col min="4095" max="4095" width="130.23046875" style="170" customWidth="1"/>
    <col min="4096" max="4098" width="13.921875" style="170" customWidth="1"/>
    <col min="4099" max="4350" width="9.23046875" style="170"/>
    <col min="4351" max="4351" width="130.23046875" style="170" customWidth="1"/>
    <col min="4352" max="4354" width="13.921875" style="170" customWidth="1"/>
    <col min="4355" max="4606" width="9.23046875" style="170"/>
    <col min="4607" max="4607" width="130.23046875" style="170" customWidth="1"/>
    <col min="4608" max="4610" width="13.921875" style="170" customWidth="1"/>
    <col min="4611" max="4862" width="9.23046875" style="170"/>
    <col min="4863" max="4863" width="130.23046875" style="170" customWidth="1"/>
    <col min="4864" max="4866" width="13.921875" style="170" customWidth="1"/>
    <col min="4867" max="5118" width="9.23046875" style="170"/>
    <col min="5119" max="5119" width="130.23046875" style="170" customWidth="1"/>
    <col min="5120" max="5122" width="13.921875" style="170" customWidth="1"/>
    <col min="5123" max="5374" width="9.23046875" style="170"/>
    <col min="5375" max="5375" width="130.23046875" style="170" customWidth="1"/>
    <col min="5376" max="5378" width="13.921875" style="170" customWidth="1"/>
    <col min="5379" max="5630" width="9.23046875" style="170"/>
    <col min="5631" max="5631" width="130.23046875" style="170" customWidth="1"/>
    <col min="5632" max="5634" width="13.921875" style="170" customWidth="1"/>
    <col min="5635" max="5886" width="9.23046875" style="170"/>
    <col min="5887" max="5887" width="130.23046875" style="170" customWidth="1"/>
    <col min="5888" max="5890" width="13.921875" style="170" customWidth="1"/>
    <col min="5891" max="6142" width="9.23046875" style="170"/>
    <col min="6143" max="6143" width="130.23046875" style="170" customWidth="1"/>
    <col min="6144" max="6146" width="13.921875" style="170" customWidth="1"/>
    <col min="6147" max="6398" width="9.23046875" style="170"/>
    <col min="6399" max="6399" width="130.23046875" style="170" customWidth="1"/>
    <col min="6400" max="6402" width="13.921875" style="170" customWidth="1"/>
    <col min="6403" max="6654" width="9.23046875" style="170"/>
    <col min="6655" max="6655" width="130.23046875" style="170" customWidth="1"/>
    <col min="6656" max="6658" width="13.921875" style="170" customWidth="1"/>
    <col min="6659" max="6910" width="9.23046875" style="170"/>
    <col min="6911" max="6911" width="130.23046875" style="170" customWidth="1"/>
    <col min="6912" max="6914" width="13.921875" style="170" customWidth="1"/>
    <col min="6915" max="7166" width="9.23046875" style="170"/>
    <col min="7167" max="7167" width="130.23046875" style="170" customWidth="1"/>
    <col min="7168" max="7170" width="13.921875" style="170" customWidth="1"/>
    <col min="7171" max="7422" width="9.23046875" style="170"/>
    <col min="7423" max="7423" width="130.23046875" style="170" customWidth="1"/>
    <col min="7424" max="7426" width="13.921875" style="170" customWidth="1"/>
    <col min="7427" max="7678" width="9.23046875" style="170"/>
    <col min="7679" max="7679" width="130.23046875" style="170" customWidth="1"/>
    <col min="7680" max="7682" width="13.921875" style="170" customWidth="1"/>
    <col min="7683" max="7934" width="9.23046875" style="170"/>
    <col min="7935" max="7935" width="130.23046875" style="170" customWidth="1"/>
    <col min="7936" max="7938" width="13.921875" style="170" customWidth="1"/>
    <col min="7939" max="8190" width="9.23046875" style="170"/>
    <col min="8191" max="8191" width="130.23046875" style="170" customWidth="1"/>
    <col min="8192" max="8194" width="13.921875" style="170" customWidth="1"/>
    <col min="8195" max="8446" width="9.23046875" style="170"/>
    <col min="8447" max="8447" width="130.23046875" style="170" customWidth="1"/>
    <col min="8448" max="8450" width="13.921875" style="170" customWidth="1"/>
    <col min="8451" max="8702" width="9.23046875" style="170"/>
    <col min="8703" max="8703" width="130.23046875" style="170" customWidth="1"/>
    <col min="8704" max="8706" width="13.921875" style="170" customWidth="1"/>
    <col min="8707" max="8958" width="9.23046875" style="170"/>
    <col min="8959" max="8959" width="130.23046875" style="170" customWidth="1"/>
    <col min="8960" max="8962" width="13.921875" style="170" customWidth="1"/>
    <col min="8963" max="9214" width="9.23046875" style="170"/>
    <col min="9215" max="9215" width="130.23046875" style="170" customWidth="1"/>
    <col min="9216" max="9218" width="13.921875" style="170" customWidth="1"/>
    <col min="9219" max="9470" width="9.23046875" style="170"/>
    <col min="9471" max="9471" width="130.23046875" style="170" customWidth="1"/>
    <col min="9472" max="9474" width="13.921875" style="170" customWidth="1"/>
    <col min="9475" max="9726" width="9.23046875" style="170"/>
    <col min="9727" max="9727" width="130.23046875" style="170" customWidth="1"/>
    <col min="9728" max="9730" width="13.921875" style="170" customWidth="1"/>
    <col min="9731" max="9982" width="9.23046875" style="170"/>
    <col min="9983" max="9983" width="130.23046875" style="170" customWidth="1"/>
    <col min="9984" max="9986" width="13.921875" style="170" customWidth="1"/>
    <col min="9987" max="10238" width="9.23046875" style="170"/>
    <col min="10239" max="10239" width="130.23046875" style="170" customWidth="1"/>
    <col min="10240" max="10242" width="13.921875" style="170" customWidth="1"/>
    <col min="10243" max="10494" width="9.23046875" style="170"/>
    <col min="10495" max="10495" width="130.23046875" style="170" customWidth="1"/>
    <col min="10496" max="10498" width="13.921875" style="170" customWidth="1"/>
    <col min="10499" max="10750" width="9.23046875" style="170"/>
    <col min="10751" max="10751" width="130.23046875" style="170" customWidth="1"/>
    <col min="10752" max="10754" width="13.921875" style="170" customWidth="1"/>
    <col min="10755" max="11006" width="9.23046875" style="170"/>
    <col min="11007" max="11007" width="130.23046875" style="170" customWidth="1"/>
    <col min="11008" max="11010" width="13.921875" style="170" customWidth="1"/>
    <col min="11011" max="11262" width="9.23046875" style="170"/>
    <col min="11263" max="11263" width="130.23046875" style="170" customWidth="1"/>
    <col min="11264" max="11266" width="13.921875" style="170" customWidth="1"/>
    <col min="11267" max="11518" width="9.23046875" style="170"/>
    <col min="11519" max="11519" width="130.23046875" style="170" customWidth="1"/>
    <col min="11520" max="11522" width="13.921875" style="170" customWidth="1"/>
    <col min="11523" max="11774" width="9.23046875" style="170"/>
    <col min="11775" max="11775" width="130.23046875" style="170" customWidth="1"/>
    <col min="11776" max="11778" width="13.921875" style="170" customWidth="1"/>
    <col min="11779" max="12030" width="9.23046875" style="170"/>
    <col min="12031" max="12031" width="130.23046875" style="170" customWidth="1"/>
    <col min="12032" max="12034" width="13.921875" style="170" customWidth="1"/>
    <col min="12035" max="12286" width="9.23046875" style="170"/>
    <col min="12287" max="12287" width="130.23046875" style="170" customWidth="1"/>
    <col min="12288" max="12290" width="13.921875" style="170" customWidth="1"/>
    <col min="12291" max="12542" width="9.23046875" style="170"/>
    <col min="12543" max="12543" width="130.23046875" style="170" customWidth="1"/>
    <col min="12544" max="12546" width="13.921875" style="170" customWidth="1"/>
    <col min="12547" max="12798" width="9.23046875" style="170"/>
    <col min="12799" max="12799" width="130.23046875" style="170" customWidth="1"/>
    <col min="12800" max="12802" width="13.921875" style="170" customWidth="1"/>
    <col min="12803" max="13054" width="9.23046875" style="170"/>
    <col min="13055" max="13055" width="130.23046875" style="170" customWidth="1"/>
    <col min="13056" max="13058" width="13.921875" style="170" customWidth="1"/>
    <col min="13059" max="13310" width="9.23046875" style="170"/>
    <col min="13311" max="13311" width="130.23046875" style="170" customWidth="1"/>
    <col min="13312" max="13314" width="13.921875" style="170" customWidth="1"/>
    <col min="13315" max="13566" width="9.23046875" style="170"/>
    <col min="13567" max="13567" width="130.23046875" style="170" customWidth="1"/>
    <col min="13568" max="13570" width="13.921875" style="170" customWidth="1"/>
    <col min="13571" max="13822" width="9.23046875" style="170"/>
    <col min="13823" max="13823" width="130.23046875" style="170" customWidth="1"/>
    <col min="13824" max="13826" width="13.921875" style="170" customWidth="1"/>
    <col min="13827" max="14078" width="9.23046875" style="170"/>
    <col min="14079" max="14079" width="130.23046875" style="170" customWidth="1"/>
    <col min="14080" max="14082" width="13.921875" style="170" customWidth="1"/>
    <col min="14083" max="14334" width="9.23046875" style="170"/>
    <col min="14335" max="14335" width="130.23046875" style="170" customWidth="1"/>
    <col min="14336" max="14338" width="13.921875" style="170" customWidth="1"/>
    <col min="14339" max="14590" width="9.23046875" style="170"/>
    <col min="14591" max="14591" width="130.23046875" style="170" customWidth="1"/>
    <col min="14592" max="14594" width="13.921875" style="170" customWidth="1"/>
    <col min="14595" max="14846" width="9.23046875" style="170"/>
    <col min="14847" max="14847" width="130.23046875" style="170" customWidth="1"/>
    <col min="14848" max="14850" width="13.921875" style="170" customWidth="1"/>
    <col min="14851" max="15102" width="9.23046875" style="170"/>
    <col min="15103" max="15103" width="130.23046875" style="170" customWidth="1"/>
    <col min="15104" max="15106" width="13.921875" style="170" customWidth="1"/>
    <col min="15107" max="15358" width="9.23046875" style="170"/>
    <col min="15359" max="15359" width="130.23046875" style="170" customWidth="1"/>
    <col min="15360" max="15362" width="13.921875" style="170" customWidth="1"/>
    <col min="15363" max="15614" width="9.23046875" style="170"/>
    <col min="15615" max="15615" width="130.23046875" style="170" customWidth="1"/>
    <col min="15616" max="15618" width="13.921875" style="170" customWidth="1"/>
    <col min="15619" max="15870" width="9.23046875" style="170"/>
    <col min="15871" max="15871" width="130.23046875" style="170" customWidth="1"/>
    <col min="15872" max="15874" width="13.921875" style="170" customWidth="1"/>
    <col min="15875" max="16126" width="9.23046875" style="170"/>
    <col min="16127" max="16127" width="130.23046875" style="170" customWidth="1"/>
    <col min="16128" max="16130" width="13.921875" style="170" customWidth="1"/>
    <col min="16131" max="16384" width="9.23046875" style="170"/>
  </cols>
  <sheetData>
    <row r="1" spans="1:4" ht="21.5" customHeight="1" x14ac:dyDescent="0.35">
      <c r="A1" s="18" t="s">
        <v>328</v>
      </c>
      <c r="B1" s="34"/>
      <c r="C1" s="35"/>
    </row>
    <row r="2" spans="1:4" ht="20.5" customHeight="1" thickBot="1" x14ac:dyDescent="0.4">
      <c r="A2" s="170" t="s">
        <v>98</v>
      </c>
      <c r="B2" s="164"/>
      <c r="C2" s="165"/>
      <c r="D2" s="171"/>
    </row>
    <row r="3" spans="1:4" s="22" customFormat="1" ht="20.149999999999999" customHeight="1" thickBot="1" x14ac:dyDescent="0.4">
      <c r="A3" s="242" t="s">
        <v>145</v>
      </c>
      <c r="B3" s="243" t="s">
        <v>103</v>
      </c>
      <c r="C3" s="218" t="s">
        <v>104</v>
      </c>
    </row>
    <row r="4" spans="1:4" ht="20.149999999999999" customHeight="1" x14ac:dyDescent="0.35">
      <c r="A4" s="221" t="s">
        <v>118</v>
      </c>
      <c r="B4" s="192">
        <f>SUM(B5:B40)</f>
        <v>626157.11599999992</v>
      </c>
      <c r="C4" s="239">
        <f>SUM(C5:C40)</f>
        <v>624712.0120000001</v>
      </c>
    </row>
    <row r="5" spans="1:4" s="189" customFormat="1" ht="15.65" customHeight="1" x14ac:dyDescent="0.35">
      <c r="A5" s="222" t="s">
        <v>283</v>
      </c>
      <c r="B5" s="322">
        <v>120802.9</v>
      </c>
      <c r="C5" s="308">
        <v>0</v>
      </c>
    </row>
    <row r="6" spans="1:4" s="189" customFormat="1" ht="15.65" customHeight="1" x14ac:dyDescent="0.35">
      <c r="A6" s="223" t="s">
        <v>284</v>
      </c>
      <c r="B6" s="319">
        <v>115196.246</v>
      </c>
      <c r="C6" s="309">
        <v>0</v>
      </c>
    </row>
    <row r="7" spans="1:4" s="186" customFormat="1" ht="15.65" customHeight="1" x14ac:dyDescent="0.35">
      <c r="A7" s="224" t="s">
        <v>285</v>
      </c>
      <c r="B7" s="323">
        <v>112694.86599999999</v>
      </c>
      <c r="C7" s="308">
        <v>111698.571</v>
      </c>
    </row>
    <row r="8" spans="1:4" s="189" customFormat="1" ht="15.65" customHeight="1" x14ac:dyDescent="0.35">
      <c r="A8" s="279" t="s">
        <v>389</v>
      </c>
      <c r="B8" s="319">
        <v>66288</v>
      </c>
      <c r="C8" s="324">
        <v>93500</v>
      </c>
    </row>
    <row r="9" spans="1:4" s="186" customFormat="1" ht="15.65" customHeight="1" x14ac:dyDescent="0.35">
      <c r="A9" s="256" t="s">
        <v>330</v>
      </c>
      <c r="B9" s="323">
        <v>40791.995999999999</v>
      </c>
      <c r="C9" s="308">
        <v>0</v>
      </c>
    </row>
    <row r="10" spans="1:4" s="189" customFormat="1" ht="15.65" customHeight="1" x14ac:dyDescent="0.35">
      <c r="A10" s="257" t="s">
        <v>286</v>
      </c>
      <c r="B10" s="325">
        <v>37500</v>
      </c>
      <c r="C10" s="309">
        <v>0</v>
      </c>
    </row>
    <row r="11" spans="1:4" s="189" customFormat="1" ht="15.65" customHeight="1" x14ac:dyDescent="0.35">
      <c r="A11" s="245" t="s">
        <v>331</v>
      </c>
      <c r="B11" s="326">
        <v>21267</v>
      </c>
      <c r="C11" s="308">
        <v>0</v>
      </c>
    </row>
    <row r="12" spans="1:4" s="189" customFormat="1" ht="15.65" customHeight="1" x14ac:dyDescent="0.35">
      <c r="A12" s="253" t="s">
        <v>287</v>
      </c>
      <c r="B12" s="320">
        <v>13596</v>
      </c>
      <c r="C12" s="309">
        <v>13096</v>
      </c>
    </row>
    <row r="13" spans="1:4" s="189" customFormat="1" ht="15.65" customHeight="1" x14ac:dyDescent="0.35">
      <c r="A13" s="249" t="s">
        <v>332</v>
      </c>
      <c r="B13" s="323">
        <v>11997.225</v>
      </c>
      <c r="C13" s="308">
        <v>0</v>
      </c>
    </row>
    <row r="14" spans="1:4" s="189" customFormat="1" ht="15.65" customHeight="1" x14ac:dyDescent="0.35">
      <c r="A14" s="226" t="s">
        <v>288</v>
      </c>
      <c r="B14" s="325">
        <v>11000</v>
      </c>
      <c r="C14" s="309">
        <v>0</v>
      </c>
    </row>
    <row r="15" spans="1:4" s="186" customFormat="1" ht="15.65" customHeight="1" x14ac:dyDescent="0.35">
      <c r="A15" s="224" t="s">
        <v>167</v>
      </c>
      <c r="B15" s="323">
        <v>10806.404</v>
      </c>
      <c r="C15" s="327">
        <v>11482.805</v>
      </c>
    </row>
    <row r="16" spans="1:4" s="189" customFormat="1" ht="15.65" customHeight="1" x14ac:dyDescent="0.35">
      <c r="A16" s="226" t="s">
        <v>289</v>
      </c>
      <c r="B16" s="319">
        <v>9155</v>
      </c>
      <c r="C16" s="309">
        <v>0</v>
      </c>
    </row>
    <row r="17" spans="1:3" s="193" customFormat="1" ht="15.65" customHeight="1" x14ac:dyDescent="0.35">
      <c r="A17" s="245" t="s">
        <v>333</v>
      </c>
      <c r="B17" s="328">
        <v>8958.3019999999997</v>
      </c>
      <c r="C17" s="329">
        <v>0</v>
      </c>
    </row>
    <row r="18" spans="1:3" s="189" customFormat="1" ht="15.65" customHeight="1" x14ac:dyDescent="0.35">
      <c r="A18" s="246" t="s">
        <v>290</v>
      </c>
      <c r="B18" s="319">
        <v>7225</v>
      </c>
      <c r="C18" s="330">
        <v>0</v>
      </c>
    </row>
    <row r="19" spans="1:3" s="189" customFormat="1" ht="15.65" customHeight="1" x14ac:dyDescent="0.35">
      <c r="A19" s="247" t="s">
        <v>334</v>
      </c>
      <c r="B19" s="326">
        <v>6928.15</v>
      </c>
      <c r="C19" s="331">
        <v>0</v>
      </c>
    </row>
    <row r="20" spans="1:3" s="189" customFormat="1" ht="15.65" customHeight="1" x14ac:dyDescent="0.35">
      <c r="A20" s="248" t="s">
        <v>335</v>
      </c>
      <c r="B20" s="319">
        <v>6354</v>
      </c>
      <c r="C20" s="309">
        <v>6479</v>
      </c>
    </row>
    <row r="21" spans="1:3" s="189" customFormat="1" ht="15.65" customHeight="1" x14ac:dyDescent="0.35">
      <c r="A21" s="249" t="s">
        <v>291</v>
      </c>
      <c r="B21" s="323">
        <v>5268</v>
      </c>
      <c r="C21" s="331">
        <v>0</v>
      </c>
    </row>
    <row r="22" spans="1:3" s="189" customFormat="1" ht="15.65" customHeight="1" x14ac:dyDescent="0.35">
      <c r="A22" s="250" t="s">
        <v>292</v>
      </c>
      <c r="B22" s="319">
        <v>3550</v>
      </c>
      <c r="C22" s="330">
        <v>0</v>
      </c>
    </row>
    <row r="23" spans="1:3" s="189" customFormat="1" ht="15.65" customHeight="1" x14ac:dyDescent="0.35">
      <c r="A23" s="280" t="s">
        <v>388</v>
      </c>
      <c r="B23" s="326">
        <v>2802.6570000000002</v>
      </c>
      <c r="C23" s="331">
        <v>2802.6570000000002</v>
      </c>
    </row>
    <row r="24" spans="1:3" s="189" customFormat="1" ht="15.65" customHeight="1" x14ac:dyDescent="0.35">
      <c r="A24" s="251" t="s">
        <v>336</v>
      </c>
      <c r="B24" s="332">
        <v>2671.4380000000001</v>
      </c>
      <c r="C24" s="330">
        <v>0</v>
      </c>
    </row>
    <row r="25" spans="1:3" s="189" customFormat="1" ht="15.65" customHeight="1" x14ac:dyDescent="0.35">
      <c r="A25" s="249" t="s">
        <v>337</v>
      </c>
      <c r="B25" s="326">
        <v>2500</v>
      </c>
      <c r="C25" s="331">
        <v>0</v>
      </c>
    </row>
    <row r="26" spans="1:3" s="189" customFormat="1" ht="15.65" customHeight="1" x14ac:dyDescent="0.35">
      <c r="A26" s="278" t="s">
        <v>338</v>
      </c>
      <c r="B26" s="320">
        <v>2200</v>
      </c>
      <c r="C26" s="330">
        <v>0</v>
      </c>
    </row>
    <row r="27" spans="1:3" s="189" customFormat="1" ht="15.65" customHeight="1" x14ac:dyDescent="0.35">
      <c r="A27" s="281" t="s">
        <v>386</v>
      </c>
      <c r="B27" s="323">
        <v>1829.316</v>
      </c>
      <c r="C27" s="331">
        <v>0</v>
      </c>
    </row>
    <row r="28" spans="1:3" s="189" customFormat="1" ht="15.65" customHeight="1" x14ac:dyDescent="0.35">
      <c r="A28" s="253" t="s">
        <v>293</v>
      </c>
      <c r="B28" s="325">
        <v>1708.616</v>
      </c>
      <c r="C28" s="330">
        <v>0</v>
      </c>
    </row>
    <row r="29" spans="1:3" s="189" customFormat="1" ht="15.65" customHeight="1" x14ac:dyDescent="0.35">
      <c r="A29" s="252" t="s">
        <v>130</v>
      </c>
      <c r="B29" s="323">
        <v>1394</v>
      </c>
      <c r="C29" s="331">
        <v>925</v>
      </c>
    </row>
    <row r="30" spans="1:3" s="189" customFormat="1" ht="15.65" customHeight="1" x14ac:dyDescent="0.35">
      <c r="A30" s="278" t="s">
        <v>294</v>
      </c>
      <c r="B30" s="333">
        <v>924</v>
      </c>
      <c r="C30" s="330">
        <v>0</v>
      </c>
    </row>
    <row r="31" spans="1:3" s="189" customFormat="1" ht="15.65" customHeight="1" x14ac:dyDescent="0.35">
      <c r="A31" s="252" t="s">
        <v>339</v>
      </c>
      <c r="B31" s="334">
        <v>508</v>
      </c>
      <c r="C31" s="335">
        <v>0</v>
      </c>
    </row>
    <row r="32" spans="1:3" s="189" customFormat="1" ht="15.65" customHeight="1" x14ac:dyDescent="0.35">
      <c r="A32" s="282" t="s">
        <v>387</v>
      </c>
      <c r="B32" s="319">
        <v>240</v>
      </c>
      <c r="C32" s="309">
        <v>0</v>
      </c>
    </row>
    <row r="33" spans="1:4" s="189" customFormat="1" ht="15.65" customHeight="1" x14ac:dyDescent="0.35">
      <c r="A33" s="254" t="s">
        <v>340</v>
      </c>
      <c r="B33" s="323" t="s">
        <v>96</v>
      </c>
      <c r="C33" s="308" t="s">
        <v>96</v>
      </c>
    </row>
    <row r="34" spans="1:4" s="189" customFormat="1" ht="15.65" customHeight="1" x14ac:dyDescent="0.35">
      <c r="A34" s="251" t="s">
        <v>341</v>
      </c>
      <c r="B34" s="320" t="s">
        <v>96</v>
      </c>
      <c r="C34" s="330" t="s">
        <v>96</v>
      </c>
    </row>
    <row r="35" spans="1:4" s="189" customFormat="1" ht="15.65" customHeight="1" x14ac:dyDescent="0.35">
      <c r="A35" s="255" t="s">
        <v>342</v>
      </c>
      <c r="B35" s="326">
        <v>0</v>
      </c>
      <c r="C35" s="331">
        <v>159885</v>
      </c>
    </row>
    <row r="36" spans="1:4" s="189" customFormat="1" ht="15.65" customHeight="1" x14ac:dyDescent="0.35">
      <c r="A36" s="251" t="s">
        <v>343</v>
      </c>
      <c r="B36" s="320">
        <v>0</v>
      </c>
      <c r="C36" s="330">
        <v>150250</v>
      </c>
    </row>
    <row r="37" spans="1:4" s="189" customFormat="1" ht="15.65" customHeight="1" x14ac:dyDescent="0.35">
      <c r="A37" s="255" t="s">
        <v>344</v>
      </c>
      <c r="B37" s="326">
        <v>0</v>
      </c>
      <c r="C37" s="331">
        <v>58956</v>
      </c>
    </row>
    <row r="38" spans="1:4" s="189" customFormat="1" ht="15.65" customHeight="1" x14ac:dyDescent="0.35">
      <c r="A38" s="230" t="s">
        <v>345</v>
      </c>
      <c r="B38" s="320">
        <v>0</v>
      </c>
      <c r="C38" s="330">
        <v>9882</v>
      </c>
    </row>
    <row r="39" spans="1:4" s="189" customFormat="1" ht="15.65" customHeight="1" x14ac:dyDescent="0.35">
      <c r="A39" s="232" t="s">
        <v>390</v>
      </c>
      <c r="B39" s="355">
        <v>0</v>
      </c>
      <c r="C39" s="356">
        <v>4845</v>
      </c>
      <c r="D39" s="192"/>
    </row>
    <row r="40" spans="1:4" s="194" customFormat="1" ht="15.65" customHeight="1" x14ac:dyDescent="0.35">
      <c r="A40" s="283" t="s">
        <v>385</v>
      </c>
      <c r="B40" s="319">
        <v>0</v>
      </c>
      <c r="C40" s="309">
        <v>909.97900000000004</v>
      </c>
    </row>
    <row r="41" spans="1:4" s="194" customFormat="1" ht="20.149999999999999" customHeight="1" x14ac:dyDescent="0.35">
      <c r="A41" s="354" t="s">
        <v>295</v>
      </c>
      <c r="B41" s="364">
        <f>SUM(B42:B70)</f>
        <v>373515.58599999995</v>
      </c>
      <c r="C41" s="365">
        <f>SUM(C42:C70)</f>
        <v>349919.39499999996</v>
      </c>
    </row>
    <row r="42" spans="1:4" s="186" customFormat="1" ht="15.65" customHeight="1" x14ac:dyDescent="0.35">
      <c r="A42" s="384" t="s">
        <v>392</v>
      </c>
      <c r="B42" s="336">
        <v>169348</v>
      </c>
      <c r="C42" s="337">
        <v>182348</v>
      </c>
    </row>
    <row r="43" spans="1:4" s="194" customFormat="1" ht="15.65" customHeight="1" x14ac:dyDescent="0.35">
      <c r="A43" s="228" t="s">
        <v>131</v>
      </c>
      <c r="B43" s="323">
        <v>60483</v>
      </c>
      <c r="C43" s="308">
        <v>60483</v>
      </c>
    </row>
    <row r="44" spans="1:4" s="186" customFormat="1" ht="15.65" customHeight="1" x14ac:dyDescent="0.35">
      <c r="A44" s="226" t="s">
        <v>313</v>
      </c>
      <c r="B44" s="325">
        <v>42000</v>
      </c>
      <c r="C44" s="324">
        <v>39000</v>
      </c>
    </row>
    <row r="45" spans="1:4" s="194" customFormat="1" ht="15.65" customHeight="1" x14ac:dyDescent="0.35">
      <c r="A45" s="228" t="s">
        <v>296</v>
      </c>
      <c r="B45" s="323">
        <v>24900</v>
      </c>
      <c r="C45" s="308">
        <v>24900</v>
      </c>
    </row>
    <row r="46" spans="1:4" ht="15.65" customHeight="1" x14ac:dyDescent="0.35">
      <c r="A46" s="230" t="s">
        <v>168</v>
      </c>
      <c r="B46" s="319">
        <v>16400</v>
      </c>
      <c r="C46" s="324" t="s">
        <v>96</v>
      </c>
    </row>
    <row r="47" spans="1:4" s="194" customFormat="1" ht="15.65" customHeight="1" x14ac:dyDescent="0.35">
      <c r="A47" s="385" t="s">
        <v>393</v>
      </c>
      <c r="B47" s="328">
        <v>15000</v>
      </c>
      <c r="C47" s="329">
        <v>15000</v>
      </c>
    </row>
    <row r="48" spans="1:4" s="194" customFormat="1" ht="15.65" customHeight="1" x14ac:dyDescent="0.35">
      <c r="A48" s="226" t="s">
        <v>158</v>
      </c>
      <c r="B48" s="325">
        <v>11358.684999999999</v>
      </c>
      <c r="C48" s="324">
        <v>1639</v>
      </c>
    </row>
    <row r="49" spans="1:3" s="186" customFormat="1" ht="15.65" customHeight="1" x14ac:dyDescent="0.35">
      <c r="A49" s="260" t="s">
        <v>132</v>
      </c>
      <c r="B49" s="323">
        <v>6078.2969999999996</v>
      </c>
      <c r="C49" s="327">
        <v>6126</v>
      </c>
    </row>
    <row r="50" spans="1:3" ht="15.65" customHeight="1" x14ac:dyDescent="0.35">
      <c r="A50" s="384" t="s">
        <v>394</v>
      </c>
      <c r="B50" s="325">
        <v>6000</v>
      </c>
      <c r="C50" s="324">
        <v>5000</v>
      </c>
    </row>
    <row r="51" spans="1:3" ht="15.65" customHeight="1" x14ac:dyDescent="0.35">
      <c r="A51" s="228" t="s">
        <v>370</v>
      </c>
      <c r="B51" s="328">
        <v>4950</v>
      </c>
      <c r="C51" s="329" t="s">
        <v>371</v>
      </c>
    </row>
    <row r="52" spans="1:3" ht="15.65" customHeight="1" x14ac:dyDescent="0.35">
      <c r="A52" s="225" t="s">
        <v>169</v>
      </c>
      <c r="B52" s="338">
        <v>3000</v>
      </c>
      <c r="C52" s="339">
        <v>3000</v>
      </c>
    </row>
    <row r="53" spans="1:3" s="194" customFormat="1" ht="15.65" customHeight="1" x14ac:dyDescent="0.35">
      <c r="A53" s="228" t="s">
        <v>134</v>
      </c>
      <c r="B53" s="328">
        <v>2514.9850000000001</v>
      </c>
      <c r="C53" s="327">
        <v>2514.9850000000001</v>
      </c>
    </row>
    <row r="54" spans="1:3" s="189" customFormat="1" ht="15.65" customHeight="1" x14ac:dyDescent="0.35">
      <c r="A54" s="230" t="s">
        <v>346</v>
      </c>
      <c r="B54" s="321">
        <v>2000</v>
      </c>
      <c r="C54" s="340">
        <v>2000</v>
      </c>
    </row>
    <row r="55" spans="1:3" s="22" customFormat="1" ht="15.65" customHeight="1" x14ac:dyDescent="0.35">
      <c r="A55" s="244" t="s">
        <v>133</v>
      </c>
      <c r="B55" s="341">
        <v>1749.2470000000001</v>
      </c>
      <c r="C55" s="342">
        <v>1597</v>
      </c>
    </row>
    <row r="56" spans="1:3" ht="15.65" customHeight="1" x14ac:dyDescent="0.35">
      <c r="A56" s="230" t="s">
        <v>171</v>
      </c>
      <c r="B56" s="321">
        <v>1555</v>
      </c>
      <c r="C56" s="379">
        <v>2599</v>
      </c>
    </row>
    <row r="57" spans="1:3" ht="15.65" customHeight="1" x14ac:dyDescent="0.35">
      <c r="A57" s="231" t="s">
        <v>347</v>
      </c>
      <c r="B57" s="328">
        <v>1426.6379999999999</v>
      </c>
      <c r="C57" s="308">
        <v>0</v>
      </c>
    </row>
    <row r="58" spans="1:3" s="22" customFormat="1" ht="15.65" customHeight="1" x14ac:dyDescent="0.35">
      <c r="A58" s="230" t="s">
        <v>170</v>
      </c>
      <c r="B58" s="321">
        <v>1320</v>
      </c>
      <c r="C58" s="379">
        <v>1320</v>
      </c>
    </row>
    <row r="59" spans="1:3" s="189" customFormat="1" ht="15.65" customHeight="1" x14ac:dyDescent="0.35">
      <c r="A59" s="231" t="s">
        <v>297</v>
      </c>
      <c r="B59" s="343">
        <v>1000</v>
      </c>
      <c r="C59" s="342">
        <v>0</v>
      </c>
    </row>
    <row r="60" spans="1:3" s="22" customFormat="1" ht="15.65" customHeight="1" x14ac:dyDescent="0.35">
      <c r="A60" s="277" t="s">
        <v>161</v>
      </c>
      <c r="B60" s="344">
        <v>750</v>
      </c>
      <c r="C60" s="345">
        <v>750</v>
      </c>
    </row>
    <row r="61" spans="1:3" s="189" customFormat="1" ht="15.65" customHeight="1" x14ac:dyDescent="0.35">
      <c r="A61" s="229" t="s">
        <v>172</v>
      </c>
      <c r="B61" s="323">
        <v>577</v>
      </c>
      <c r="C61" s="308">
        <v>530</v>
      </c>
    </row>
    <row r="62" spans="1:3" s="189" customFormat="1" ht="15.65" customHeight="1" x14ac:dyDescent="0.35">
      <c r="A62" s="283" t="s">
        <v>384</v>
      </c>
      <c r="B62" s="319">
        <v>457.327</v>
      </c>
      <c r="C62" s="309">
        <v>462</v>
      </c>
    </row>
    <row r="63" spans="1:3" s="189" customFormat="1" ht="15.65" customHeight="1" x14ac:dyDescent="0.35">
      <c r="A63" s="281" t="s">
        <v>382</v>
      </c>
      <c r="B63" s="323">
        <v>350</v>
      </c>
      <c r="C63" s="308">
        <v>350</v>
      </c>
    </row>
    <row r="64" spans="1:3" s="189" customFormat="1" ht="15.65" customHeight="1" x14ac:dyDescent="0.35">
      <c r="A64" s="284" t="s">
        <v>383</v>
      </c>
      <c r="B64" s="325">
        <v>100</v>
      </c>
      <c r="C64" s="324">
        <v>100</v>
      </c>
    </row>
    <row r="65" spans="1:3" s="189" customFormat="1" ht="15.65" customHeight="1" x14ac:dyDescent="0.35">
      <c r="A65" s="228" t="s">
        <v>348</v>
      </c>
      <c r="B65" s="323">
        <v>50.21</v>
      </c>
      <c r="C65" s="308">
        <v>58.41</v>
      </c>
    </row>
    <row r="66" spans="1:3" s="189" customFormat="1" ht="15.65" customHeight="1" x14ac:dyDescent="0.35">
      <c r="A66" s="226" t="s">
        <v>173</v>
      </c>
      <c r="B66" s="319">
        <v>50</v>
      </c>
      <c r="C66" s="309">
        <v>50</v>
      </c>
    </row>
    <row r="67" spans="1:3" s="189" customFormat="1" ht="15.65" customHeight="1" x14ac:dyDescent="0.35">
      <c r="A67" s="229" t="s">
        <v>174</v>
      </c>
      <c r="B67" s="323">
        <v>48</v>
      </c>
      <c r="C67" s="308">
        <v>48</v>
      </c>
    </row>
    <row r="68" spans="1:3" s="194" customFormat="1" ht="15.65" customHeight="1" x14ac:dyDescent="0.35">
      <c r="A68" s="226" t="s">
        <v>298</v>
      </c>
      <c r="B68" s="319">
        <v>25</v>
      </c>
      <c r="C68" s="324">
        <v>25</v>
      </c>
    </row>
    <row r="69" spans="1:3" s="189" customFormat="1" ht="15.65" customHeight="1" x14ac:dyDescent="0.35">
      <c r="A69" s="357" t="s">
        <v>372</v>
      </c>
      <c r="B69" s="355">
        <v>19</v>
      </c>
      <c r="C69" s="356">
        <v>19</v>
      </c>
    </row>
    <row r="70" spans="1:3" s="189" customFormat="1" ht="15.65" customHeight="1" x14ac:dyDescent="0.35">
      <c r="A70" s="230" t="s">
        <v>135</v>
      </c>
      <c r="B70" s="320">
        <v>5.1970000000000001</v>
      </c>
      <c r="C70" s="346">
        <v>0</v>
      </c>
    </row>
    <row r="71" spans="1:3" s="189" customFormat="1" ht="20.149999999999999" customHeight="1" x14ac:dyDescent="0.35">
      <c r="A71" s="354" t="s">
        <v>136</v>
      </c>
      <c r="B71" s="364">
        <f>SUM(B72:B92)</f>
        <v>280021.92699999997</v>
      </c>
      <c r="C71" s="365">
        <f>SUM(C72:C92)</f>
        <v>264628.66000000003</v>
      </c>
    </row>
    <row r="72" spans="1:3" s="189" customFormat="1" ht="15.65" customHeight="1" x14ac:dyDescent="0.35">
      <c r="A72" s="226" t="s">
        <v>299</v>
      </c>
      <c r="B72" s="347">
        <v>171546</v>
      </c>
      <c r="C72" s="386">
        <f>174583+5000</f>
        <v>179583</v>
      </c>
    </row>
    <row r="73" spans="1:3" s="193" customFormat="1" ht="15.65" customHeight="1" x14ac:dyDescent="0.35">
      <c r="A73" s="231" t="s">
        <v>300</v>
      </c>
      <c r="B73" s="323">
        <v>45000</v>
      </c>
      <c r="C73" s="308">
        <v>45000</v>
      </c>
    </row>
    <row r="74" spans="1:3" s="189" customFormat="1" ht="15.65" customHeight="1" x14ac:dyDescent="0.35">
      <c r="A74" s="230" t="s">
        <v>349</v>
      </c>
      <c r="B74" s="319">
        <v>20000</v>
      </c>
      <c r="C74" s="309">
        <v>0</v>
      </c>
    </row>
    <row r="75" spans="1:3" s="189" customFormat="1" ht="15.65" customHeight="1" x14ac:dyDescent="0.35">
      <c r="A75" s="228" t="s">
        <v>301</v>
      </c>
      <c r="B75" s="328">
        <v>15509</v>
      </c>
      <c r="C75" s="329">
        <v>0</v>
      </c>
    </row>
    <row r="76" spans="1:3" ht="15.65" customHeight="1" x14ac:dyDescent="0.35">
      <c r="A76" s="226" t="s">
        <v>176</v>
      </c>
      <c r="B76" s="349">
        <v>9395</v>
      </c>
      <c r="C76" s="350">
        <v>0</v>
      </c>
    </row>
    <row r="77" spans="1:3" s="189" customFormat="1" ht="15.65" customHeight="1" x14ac:dyDescent="0.35">
      <c r="A77" s="229" t="s">
        <v>373</v>
      </c>
      <c r="B77" s="328">
        <v>6000</v>
      </c>
      <c r="C77" s="308">
        <v>0</v>
      </c>
    </row>
    <row r="78" spans="1:3" ht="15.65" customHeight="1" x14ac:dyDescent="0.35">
      <c r="A78" s="226" t="s">
        <v>177</v>
      </c>
      <c r="B78" s="349">
        <v>3250</v>
      </c>
      <c r="C78" s="350">
        <v>3225</v>
      </c>
    </row>
    <row r="79" spans="1:3" s="189" customFormat="1" ht="15.65" customHeight="1" x14ac:dyDescent="0.35">
      <c r="A79" s="232" t="s">
        <v>137</v>
      </c>
      <c r="B79" s="219">
        <v>2300</v>
      </c>
      <c r="C79" s="240">
        <v>0</v>
      </c>
    </row>
    <row r="80" spans="1:3" s="195" customFormat="1" ht="15.65" customHeight="1" x14ac:dyDescent="0.35">
      <c r="A80" s="276" t="s">
        <v>178</v>
      </c>
      <c r="B80" s="349">
        <v>2000</v>
      </c>
      <c r="C80" s="350">
        <v>2500</v>
      </c>
    </row>
    <row r="81" spans="1:4" s="186" customFormat="1" ht="15.65" customHeight="1" x14ac:dyDescent="0.35">
      <c r="A81" s="285" t="s">
        <v>381</v>
      </c>
      <c r="B81" s="328">
        <v>1110</v>
      </c>
      <c r="C81" s="329">
        <v>10</v>
      </c>
    </row>
    <row r="82" spans="1:4" s="186" customFormat="1" ht="15.65" customHeight="1" x14ac:dyDescent="0.35">
      <c r="A82" s="226" t="s">
        <v>179</v>
      </c>
      <c r="B82" s="325">
        <v>1100</v>
      </c>
      <c r="C82" s="309">
        <v>1100</v>
      </c>
    </row>
    <row r="83" spans="1:4" s="194" customFormat="1" ht="15.65" customHeight="1" x14ac:dyDescent="0.35">
      <c r="A83" s="228" t="s">
        <v>374</v>
      </c>
      <c r="B83" s="323">
        <v>880</v>
      </c>
      <c r="C83" s="308" t="s">
        <v>371</v>
      </c>
    </row>
    <row r="84" spans="1:4" s="189" customFormat="1" ht="15.65" customHeight="1" x14ac:dyDescent="0.35">
      <c r="A84" s="233" t="s">
        <v>180</v>
      </c>
      <c r="B84" s="220">
        <v>559</v>
      </c>
      <c r="C84" s="241">
        <v>0</v>
      </c>
    </row>
    <row r="85" spans="1:4" s="186" customFormat="1" ht="15.65" customHeight="1" x14ac:dyDescent="0.35">
      <c r="A85" s="228" t="s">
        <v>138</v>
      </c>
      <c r="B85" s="323">
        <v>550</v>
      </c>
      <c r="C85" s="308">
        <v>550</v>
      </c>
    </row>
    <row r="86" spans="1:4" s="194" customFormat="1" ht="15.65" customHeight="1" x14ac:dyDescent="0.35">
      <c r="A86" s="225" t="s">
        <v>139</v>
      </c>
      <c r="B86" s="319">
        <v>477.267</v>
      </c>
      <c r="C86" s="309">
        <v>0</v>
      </c>
    </row>
    <row r="87" spans="1:4" s="194" customFormat="1" ht="15.65" customHeight="1" x14ac:dyDescent="0.35">
      <c r="A87" s="231" t="s">
        <v>181</v>
      </c>
      <c r="B87" s="343">
        <v>219</v>
      </c>
      <c r="C87" s="342">
        <v>220</v>
      </c>
    </row>
    <row r="88" spans="1:4" s="195" customFormat="1" ht="15.65" customHeight="1" x14ac:dyDescent="0.35">
      <c r="A88" s="225" t="s">
        <v>182</v>
      </c>
      <c r="B88" s="325">
        <v>72</v>
      </c>
      <c r="C88" s="324">
        <v>72</v>
      </c>
    </row>
    <row r="89" spans="1:4" s="195" customFormat="1" ht="15.65" customHeight="1" x14ac:dyDescent="0.35">
      <c r="A89" s="229" t="s">
        <v>183</v>
      </c>
      <c r="B89" s="328">
        <v>29.66</v>
      </c>
      <c r="C89" s="329">
        <v>29.66</v>
      </c>
    </row>
    <row r="90" spans="1:4" s="195" customFormat="1" ht="15.65" customHeight="1" x14ac:dyDescent="0.35">
      <c r="A90" s="234" t="s">
        <v>141</v>
      </c>
      <c r="B90" s="325">
        <v>25</v>
      </c>
      <c r="C90" s="324">
        <v>25</v>
      </c>
    </row>
    <row r="91" spans="1:4" s="195" customFormat="1" ht="15.65" customHeight="1" x14ac:dyDescent="0.35">
      <c r="A91" s="232" t="s">
        <v>302</v>
      </c>
      <c r="B91" s="355">
        <v>0</v>
      </c>
      <c r="C91" s="356">
        <v>28605</v>
      </c>
    </row>
    <row r="92" spans="1:4" s="195" customFormat="1" ht="15.65" customHeight="1" x14ac:dyDescent="0.35">
      <c r="A92" s="226" t="s">
        <v>303</v>
      </c>
      <c r="B92" s="319">
        <v>0</v>
      </c>
      <c r="C92" s="309">
        <v>3709</v>
      </c>
    </row>
    <row r="93" spans="1:4" s="195" customFormat="1" ht="20.149999999999999" customHeight="1" x14ac:dyDescent="0.35">
      <c r="A93" s="354" t="s">
        <v>117</v>
      </c>
      <c r="B93" s="366">
        <f>SUM(B94:B96)</f>
        <v>130381.594</v>
      </c>
      <c r="C93" s="380">
        <f t="shared" ref="C93" si="0">SUM(C94:C96)</f>
        <v>79080</v>
      </c>
    </row>
    <row r="94" spans="1:4" s="195" customFormat="1" ht="15.65" customHeight="1" x14ac:dyDescent="0.35">
      <c r="A94" s="225" t="s">
        <v>322</v>
      </c>
      <c r="B94" s="382">
        <v>129510</v>
      </c>
      <c r="C94" s="381">
        <v>78730</v>
      </c>
    </row>
    <row r="95" spans="1:4" s="189" customFormat="1" ht="15.65" customHeight="1" x14ac:dyDescent="0.35">
      <c r="A95" s="358" t="s">
        <v>175</v>
      </c>
      <c r="B95" s="219">
        <v>800</v>
      </c>
      <c r="C95" s="240" t="s">
        <v>371</v>
      </c>
      <c r="D95" s="196"/>
    </row>
    <row r="96" spans="1:4" s="189" customFormat="1" ht="15.65" customHeight="1" x14ac:dyDescent="0.35">
      <c r="A96" s="279" t="s">
        <v>277</v>
      </c>
      <c r="B96" s="319">
        <v>71.593999999999994</v>
      </c>
      <c r="C96" s="348">
        <v>350</v>
      </c>
    </row>
    <row r="97" spans="1:4" s="189" customFormat="1" ht="20.149999999999999" customHeight="1" x14ac:dyDescent="0.35">
      <c r="A97" s="360" t="s">
        <v>124</v>
      </c>
      <c r="B97" s="364">
        <f>SUM(B98:B99)</f>
        <v>42063</v>
      </c>
      <c r="C97" s="365">
        <f t="shared" ref="C97" si="1">SUM(C98:C99)</f>
        <v>44063</v>
      </c>
    </row>
    <row r="98" spans="1:4" s="189" customFormat="1" ht="15.65" customHeight="1" x14ac:dyDescent="0.35">
      <c r="A98" s="359" t="s">
        <v>304</v>
      </c>
      <c r="B98" s="367">
        <v>39063</v>
      </c>
      <c r="C98" s="368">
        <v>41063</v>
      </c>
    </row>
    <row r="99" spans="1:4" ht="15.65" customHeight="1" x14ac:dyDescent="0.35">
      <c r="A99" s="235" t="s">
        <v>184</v>
      </c>
      <c r="B99" s="343">
        <v>3000</v>
      </c>
      <c r="C99" s="327">
        <v>3000</v>
      </c>
    </row>
    <row r="100" spans="1:4" ht="20.149999999999999" customHeight="1" x14ac:dyDescent="0.35">
      <c r="A100" s="361" t="s">
        <v>305</v>
      </c>
      <c r="B100" s="369">
        <f>SUM(B101:B105)</f>
        <v>31592.548999999999</v>
      </c>
      <c r="C100" s="370">
        <f t="shared" ref="C100" si="2">SUM(C101:C105)</f>
        <v>24422</v>
      </c>
    </row>
    <row r="101" spans="1:4" ht="15.65" customHeight="1" x14ac:dyDescent="0.35">
      <c r="A101" s="235" t="s">
        <v>306</v>
      </c>
      <c r="B101" s="343">
        <v>27267.548999999999</v>
      </c>
      <c r="C101" s="308">
        <v>16767</v>
      </c>
    </row>
    <row r="102" spans="1:4" ht="15.65" customHeight="1" x14ac:dyDescent="0.35">
      <c r="A102" s="236" t="s">
        <v>149</v>
      </c>
      <c r="B102" s="321">
        <v>4000</v>
      </c>
      <c r="C102" s="340">
        <v>7000</v>
      </c>
    </row>
    <row r="103" spans="1:4" ht="15.65" customHeight="1" x14ac:dyDescent="0.35">
      <c r="A103" s="235" t="s">
        <v>307</v>
      </c>
      <c r="B103" s="343">
        <v>175</v>
      </c>
      <c r="C103" s="308">
        <v>180</v>
      </c>
    </row>
    <row r="104" spans="1:4" s="189" customFormat="1" ht="20.149999999999999" customHeight="1" x14ac:dyDescent="0.35">
      <c r="A104" s="362" t="s">
        <v>308</v>
      </c>
      <c r="B104" s="318">
        <v>125</v>
      </c>
      <c r="C104" s="351">
        <v>475</v>
      </c>
    </row>
    <row r="105" spans="1:4" s="189" customFormat="1" ht="15.65" customHeight="1" x14ac:dyDescent="0.35">
      <c r="A105" s="229" t="s">
        <v>309</v>
      </c>
      <c r="B105" s="323">
        <v>25</v>
      </c>
      <c r="C105" s="331">
        <v>0</v>
      </c>
      <c r="D105" s="197"/>
    </row>
    <row r="106" spans="1:4" s="189" customFormat="1" ht="20.149999999999999" customHeight="1" x14ac:dyDescent="0.35">
      <c r="A106" s="237" t="s">
        <v>281</v>
      </c>
      <c r="B106" s="371">
        <f>SUM(B107:B111)</f>
        <v>6947.2510000000002</v>
      </c>
      <c r="C106" s="372">
        <f t="shared" ref="C106" si="3">SUM(C107:C111)</f>
        <v>6714.3310000000001</v>
      </c>
    </row>
    <row r="107" spans="1:4" s="189" customFormat="1" ht="15.65" customHeight="1" x14ac:dyDescent="0.35">
      <c r="A107" s="229" t="s">
        <v>185</v>
      </c>
      <c r="B107" s="328">
        <v>2922.92</v>
      </c>
      <c r="C107" s="329">
        <v>2700</v>
      </c>
    </row>
    <row r="108" spans="1:4" s="189" customFormat="1" ht="15.65" customHeight="1" x14ac:dyDescent="0.35">
      <c r="A108" s="225" t="s">
        <v>186</v>
      </c>
      <c r="B108" s="319">
        <v>2794.3310000000001</v>
      </c>
      <c r="C108" s="379">
        <v>2794.3310000000001</v>
      </c>
    </row>
    <row r="109" spans="1:4" ht="15.65" customHeight="1" x14ac:dyDescent="0.35">
      <c r="A109" s="229" t="s">
        <v>142</v>
      </c>
      <c r="B109" s="323">
        <v>1120</v>
      </c>
      <c r="C109" s="308">
        <v>1120</v>
      </c>
    </row>
    <row r="110" spans="1:4" s="189" customFormat="1" ht="20.149999999999999" customHeight="1" x14ac:dyDescent="0.35">
      <c r="A110" s="363" t="s">
        <v>310</v>
      </c>
      <c r="B110" s="318">
        <v>90</v>
      </c>
      <c r="C110" s="351">
        <v>90</v>
      </c>
    </row>
    <row r="111" spans="1:4" ht="15.65" customHeight="1" x14ac:dyDescent="0.35">
      <c r="A111" s="275" t="s">
        <v>143</v>
      </c>
      <c r="B111" s="323">
        <v>20</v>
      </c>
      <c r="C111" s="308">
        <v>10</v>
      </c>
    </row>
    <row r="112" spans="1:4" ht="20.149999999999999" customHeight="1" x14ac:dyDescent="0.35">
      <c r="A112" s="238" t="s">
        <v>144</v>
      </c>
      <c r="B112" s="373">
        <f>SUM(B113:B114)</f>
        <v>1090</v>
      </c>
      <c r="C112" s="374">
        <f t="shared" ref="C112" si="4">SUM(C113:C114)</f>
        <v>1014</v>
      </c>
    </row>
    <row r="113" spans="1:4" s="189" customFormat="1" ht="15.65" customHeight="1" x14ac:dyDescent="0.35">
      <c r="A113" s="232" t="s">
        <v>350</v>
      </c>
      <c r="B113" s="219">
        <v>890</v>
      </c>
      <c r="C113" s="240">
        <v>914</v>
      </c>
    </row>
    <row r="114" spans="1:4" ht="15.65" customHeight="1" x14ac:dyDescent="0.35">
      <c r="A114" s="227" t="s">
        <v>311</v>
      </c>
      <c r="B114" s="319">
        <v>200</v>
      </c>
      <c r="C114" s="309">
        <v>100</v>
      </c>
    </row>
    <row r="115" spans="1:4" ht="15.65" customHeight="1" x14ac:dyDescent="0.35">
      <c r="A115" s="375" t="s">
        <v>280</v>
      </c>
      <c r="B115" s="365">
        <f>SUM(B116:B117)</f>
        <v>240.8</v>
      </c>
      <c r="C115" s="376">
        <f t="shared" ref="C115" si="5">SUM(C116:C117)</f>
        <v>237.8</v>
      </c>
    </row>
    <row r="116" spans="1:4" ht="15.65" customHeight="1" x14ac:dyDescent="0.35">
      <c r="A116" s="273" t="s">
        <v>375</v>
      </c>
      <c r="B116" s="309">
        <v>217.8</v>
      </c>
      <c r="C116" s="309">
        <v>217.8</v>
      </c>
    </row>
    <row r="117" spans="1:4" ht="15.65" customHeight="1" thickBot="1" x14ac:dyDescent="0.4">
      <c r="A117" s="274" t="s">
        <v>312</v>
      </c>
      <c r="B117" s="308">
        <v>23</v>
      </c>
      <c r="C117" s="240">
        <v>20</v>
      </c>
    </row>
    <row r="118" spans="1:4" ht="20.149999999999999" customHeight="1" thickBot="1" x14ac:dyDescent="0.4">
      <c r="A118" s="269" t="s">
        <v>323</v>
      </c>
      <c r="B118" s="271">
        <f>B4+B41+B71+B93+B97+B100+B106+B112+B115</f>
        <v>1492009.8229999999</v>
      </c>
      <c r="C118" s="271">
        <f>C4+C41+C71+C93+C97+C100+C106+C112+C115</f>
        <v>1394791.1980000003</v>
      </c>
    </row>
    <row r="119" spans="1:4" s="189" customFormat="1" ht="20.149999999999999" customHeight="1" thickBot="1" x14ac:dyDescent="0.4">
      <c r="A119" s="270" t="s">
        <v>324</v>
      </c>
      <c r="B119" s="272">
        <f>B118-B46-B47-B50-B51-B83-B95-9766.342</f>
        <v>1438213.4809999999</v>
      </c>
      <c r="C119" s="272"/>
      <c r="D119" s="261"/>
    </row>
    <row r="120" spans="1:4" x14ac:dyDescent="0.35">
      <c r="A120" s="185"/>
      <c r="B120" s="187"/>
      <c r="C120" s="187"/>
      <c r="D120" s="30"/>
    </row>
    <row r="121" spans="1:4" x14ac:dyDescent="0.35">
      <c r="A121" s="185"/>
      <c r="B121" s="187"/>
      <c r="C121" s="187"/>
      <c r="D121" s="30"/>
    </row>
    <row r="122" spans="1:4" x14ac:dyDescent="0.35">
      <c r="A122" s="188"/>
      <c r="B122" s="187"/>
      <c r="C122" s="187"/>
      <c r="D122" s="30"/>
    </row>
    <row r="123" spans="1:4" x14ac:dyDescent="0.35">
      <c r="A123" s="198"/>
      <c r="B123" s="189"/>
      <c r="C123" s="189"/>
      <c r="D123" s="189"/>
    </row>
    <row r="124" spans="1:4" x14ac:dyDescent="0.35">
      <c r="A124" s="199"/>
      <c r="B124" s="189"/>
      <c r="C124" s="189"/>
      <c r="D124" s="189"/>
    </row>
  </sheetData>
  <pageMargins left="0.75" right="0.75" top="1" bottom="1" header="0.5" footer="0.5"/>
  <pageSetup paperSize="9"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R74"/>
  <sheetViews>
    <sheetView zoomScale="70" zoomScaleNormal="70" workbookViewId="0">
      <selection activeCell="D26" sqref="D26"/>
    </sheetView>
  </sheetViews>
  <sheetFormatPr defaultColWidth="2.4609375" defaultRowHeight="12.5" x14ac:dyDescent="0.25"/>
  <cols>
    <col min="1" max="1" width="27.23046875" style="5" customWidth="1"/>
    <col min="2" max="2" width="17.61328125" style="5" customWidth="1"/>
    <col min="3" max="4" width="10.15234375" style="5" customWidth="1"/>
    <col min="5" max="5" width="18.921875" style="5" customWidth="1"/>
    <col min="6" max="6" width="12.84375" style="5" customWidth="1"/>
    <col min="7" max="7" width="11.07421875" style="5" customWidth="1"/>
    <col min="8" max="8" width="12.84375" style="5" customWidth="1"/>
    <col min="9" max="11" width="11.84375" style="5" customWidth="1"/>
    <col min="12" max="12" width="15.4609375" style="5" customWidth="1"/>
    <col min="13" max="13" width="14.921875" style="5" customWidth="1"/>
    <col min="14" max="14" width="17.69140625" style="5" customWidth="1"/>
    <col min="15" max="15" width="13.4609375" style="5" customWidth="1"/>
    <col min="16" max="16" width="14.921875" style="5" customWidth="1"/>
    <col min="17" max="17" width="17.69140625" style="5" customWidth="1"/>
    <col min="18" max="243" width="8.84375" style="5" customWidth="1"/>
    <col min="244" max="244" width="3.23046875" style="5" customWidth="1"/>
    <col min="245" max="245" width="18.23046875" style="5" customWidth="1"/>
    <col min="246" max="246" width="2.69140625" style="5" customWidth="1"/>
    <col min="247" max="248" width="15.07421875" style="5" customWidth="1"/>
    <col min="249" max="16384" width="2.4609375" style="5"/>
  </cols>
  <sheetData>
    <row r="1" spans="1:18" ht="21.5" customHeight="1" x14ac:dyDescent="0.4">
      <c r="A1" s="38" t="s">
        <v>202</v>
      </c>
    </row>
    <row r="2" spans="1:18" ht="21" customHeight="1" thickBot="1" x14ac:dyDescent="0.4">
      <c r="A2" s="23" t="s">
        <v>98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9"/>
    </row>
    <row r="3" spans="1:18" s="10" customFormat="1" ht="78" customHeight="1" thickBot="1" x14ac:dyDescent="0.35">
      <c r="A3" s="154" t="s">
        <v>23</v>
      </c>
      <c r="B3" s="109" t="s">
        <v>199</v>
      </c>
      <c r="C3" s="109" t="s">
        <v>93</v>
      </c>
      <c r="D3" s="109" t="s">
        <v>219</v>
      </c>
      <c r="E3" s="109" t="s">
        <v>220</v>
      </c>
      <c r="F3" s="109" t="s">
        <v>221</v>
      </c>
      <c r="G3" s="109" t="s">
        <v>222</v>
      </c>
      <c r="H3" s="109" t="s">
        <v>223</v>
      </c>
      <c r="I3" s="109" t="s">
        <v>224</v>
      </c>
      <c r="J3" s="109" t="s">
        <v>95</v>
      </c>
      <c r="K3" s="109" t="s">
        <v>225</v>
      </c>
      <c r="L3" s="109" t="s">
        <v>226</v>
      </c>
      <c r="M3" s="109" t="s">
        <v>227</v>
      </c>
      <c r="N3" s="109" t="s">
        <v>228</v>
      </c>
      <c r="O3" s="109" t="s">
        <v>229</v>
      </c>
      <c r="P3" s="109" t="s">
        <v>94</v>
      </c>
      <c r="Q3" s="109" t="s">
        <v>230</v>
      </c>
      <c r="R3" s="25"/>
    </row>
    <row r="4" spans="1:18" ht="20.149999999999999" customHeight="1" x14ac:dyDescent="0.35">
      <c r="A4" s="93" t="s">
        <v>7</v>
      </c>
      <c r="B4" s="93">
        <v>123664913</v>
      </c>
      <c r="C4" s="93">
        <v>200779</v>
      </c>
      <c r="D4" s="93">
        <v>281240</v>
      </c>
      <c r="E4" s="93">
        <v>4221842</v>
      </c>
      <c r="F4" s="93">
        <v>343</v>
      </c>
      <c r="G4" s="93">
        <v>-196106</v>
      </c>
      <c r="H4" s="93">
        <v>3002</v>
      </c>
      <c r="I4" s="93">
        <v>-173488</v>
      </c>
      <c r="J4" s="93">
        <v>-20612</v>
      </c>
      <c r="K4" s="93">
        <v>-16966</v>
      </c>
      <c r="L4" s="93">
        <v>-402059</v>
      </c>
      <c r="M4" s="93">
        <v>-25409</v>
      </c>
      <c r="N4" s="93">
        <v>3390547</v>
      </c>
      <c r="O4" s="144">
        <v>2.7310759479742923E-2</v>
      </c>
      <c r="P4" s="144">
        <v>2.7702000000000001E-2</v>
      </c>
      <c r="Q4" s="145">
        <v>3.9124052025707803E-4</v>
      </c>
      <c r="R4" s="26"/>
    </row>
    <row r="5" spans="1:18" ht="15.65" customHeight="1" x14ac:dyDescent="0.35">
      <c r="A5" s="96" t="s">
        <v>0</v>
      </c>
      <c r="B5" s="96">
        <v>228035972</v>
      </c>
      <c r="C5" s="96">
        <v>-494686</v>
      </c>
      <c r="D5" s="96">
        <v>639041</v>
      </c>
      <c r="E5" s="96">
        <v>7502651</v>
      </c>
      <c r="F5" s="96">
        <v>-286294</v>
      </c>
      <c r="G5" s="96">
        <v>-785469</v>
      </c>
      <c r="H5" s="96">
        <v>784832</v>
      </c>
      <c r="I5" s="96">
        <v>-2426612</v>
      </c>
      <c r="J5" s="96">
        <v>-60619</v>
      </c>
      <c r="K5" s="96">
        <v>-76439</v>
      </c>
      <c r="L5" s="96">
        <v>-914699</v>
      </c>
      <c r="M5" s="96">
        <v>-77259</v>
      </c>
      <c r="N5" s="96">
        <v>3660092</v>
      </c>
      <c r="O5" s="146">
        <v>1.6040348649338204E-2</v>
      </c>
      <c r="P5" s="146">
        <v>2.2509999999999999E-2</v>
      </c>
      <c r="Q5" s="147">
        <v>6.4696513506617946E-3</v>
      </c>
      <c r="R5" s="26"/>
    </row>
    <row r="6" spans="1:18" ht="15.65" customHeight="1" x14ac:dyDescent="0.35">
      <c r="A6" s="99" t="s">
        <v>1</v>
      </c>
      <c r="B6" s="99">
        <v>198598160</v>
      </c>
      <c r="C6" s="99">
        <v>137529</v>
      </c>
      <c r="D6" s="99">
        <v>289491</v>
      </c>
      <c r="E6" s="99">
        <v>6719607</v>
      </c>
      <c r="F6" s="99">
        <v>-406391</v>
      </c>
      <c r="G6" s="99">
        <v>-609709</v>
      </c>
      <c r="H6" s="99">
        <v>881744</v>
      </c>
      <c r="I6" s="99">
        <v>-1867384</v>
      </c>
      <c r="J6" s="99">
        <v>-19794</v>
      </c>
      <c r="K6" s="99">
        <v>-35232</v>
      </c>
      <c r="L6" s="99">
        <v>-451758</v>
      </c>
      <c r="M6" s="99">
        <v>-131827</v>
      </c>
      <c r="N6" s="99">
        <v>4079256</v>
      </c>
      <c r="O6" s="148">
        <v>2.0496180433048721E-2</v>
      </c>
      <c r="P6" s="148">
        <v>2.2615E-2</v>
      </c>
      <c r="Q6" s="149">
        <v>2.1188195669512785E-3</v>
      </c>
      <c r="R6" s="26"/>
    </row>
    <row r="7" spans="1:18" ht="15.65" customHeight="1" x14ac:dyDescent="0.35">
      <c r="A7" s="96" t="s">
        <v>8</v>
      </c>
      <c r="B7" s="96">
        <v>188023657</v>
      </c>
      <c r="C7" s="96">
        <v>-238577</v>
      </c>
      <c r="D7" s="96">
        <v>5566399</v>
      </c>
      <c r="E7" s="96">
        <v>6109599</v>
      </c>
      <c r="F7" s="96">
        <v>-93193</v>
      </c>
      <c r="G7" s="96">
        <v>-25585</v>
      </c>
      <c r="H7" s="96">
        <v>399734</v>
      </c>
      <c r="I7" s="96">
        <v>902893</v>
      </c>
      <c r="J7" s="96">
        <v>-2440</v>
      </c>
      <c r="K7" s="96">
        <v>32834</v>
      </c>
      <c r="L7" s="96">
        <v>-97885</v>
      </c>
      <c r="M7" s="96">
        <v>-46255</v>
      </c>
      <c r="N7" s="96">
        <v>7179702</v>
      </c>
      <c r="O7" s="146">
        <v>3.7132904475998346E-2</v>
      </c>
      <c r="P7" s="146">
        <v>3.8495000000000001E-2</v>
      </c>
      <c r="Q7" s="147">
        <v>1.3620955240016552E-3</v>
      </c>
      <c r="R7" s="26"/>
    </row>
    <row r="8" spans="1:18" ht="15.65" customHeight="1" x14ac:dyDescent="0.35">
      <c r="A8" s="99" t="s">
        <v>9</v>
      </c>
      <c r="B8" s="99">
        <v>251994789</v>
      </c>
      <c r="C8" s="99">
        <v>-35826</v>
      </c>
      <c r="D8" s="99">
        <v>295670</v>
      </c>
      <c r="E8" s="99">
        <v>8624952</v>
      </c>
      <c r="F8" s="99">
        <v>-719221</v>
      </c>
      <c r="G8" s="99">
        <v>-505274</v>
      </c>
      <c r="H8" s="99">
        <v>-94306</v>
      </c>
      <c r="I8" s="99">
        <v>-742320</v>
      </c>
      <c r="J8" s="99">
        <v>161859</v>
      </c>
      <c r="K8" s="99">
        <v>-141190</v>
      </c>
      <c r="L8" s="99">
        <v>-649076</v>
      </c>
      <c r="M8" s="99">
        <v>67453</v>
      </c>
      <c r="N8" s="99">
        <v>6002877</v>
      </c>
      <c r="O8" s="148">
        <v>2.3796894941469717E-2</v>
      </c>
      <c r="P8" s="148">
        <v>2.4865999999999999E-2</v>
      </c>
      <c r="Q8" s="149">
        <v>1.0691050585302821E-3</v>
      </c>
      <c r="R8" s="26"/>
    </row>
    <row r="9" spans="1:18" ht="15.65" customHeight="1" x14ac:dyDescent="0.35">
      <c r="A9" s="96" t="s">
        <v>10</v>
      </c>
      <c r="B9" s="96">
        <v>224836439</v>
      </c>
      <c r="C9" s="96">
        <v>-114534</v>
      </c>
      <c r="D9" s="96">
        <v>299468</v>
      </c>
      <c r="E9" s="96">
        <v>7627619</v>
      </c>
      <c r="F9" s="96">
        <v>-323812</v>
      </c>
      <c r="G9" s="96">
        <v>-750778</v>
      </c>
      <c r="H9" s="96">
        <v>425823</v>
      </c>
      <c r="I9" s="96">
        <v>-11513</v>
      </c>
      <c r="J9" s="96">
        <v>176842</v>
      </c>
      <c r="K9" s="96">
        <v>44153</v>
      </c>
      <c r="L9" s="96">
        <v>220702</v>
      </c>
      <c r="M9" s="96">
        <v>67909</v>
      </c>
      <c r="N9" s="96">
        <v>7476945</v>
      </c>
      <c r="O9" s="146">
        <v>3.3227710329542783E-2</v>
      </c>
      <c r="P9" s="146">
        <v>3.4854999999999997E-2</v>
      </c>
      <c r="Q9" s="147">
        <v>1.6272896704572146E-3</v>
      </c>
      <c r="R9" s="26"/>
    </row>
    <row r="10" spans="1:18" ht="15.65" customHeight="1" x14ac:dyDescent="0.35">
      <c r="A10" s="99" t="s">
        <v>2</v>
      </c>
      <c r="B10" s="99">
        <v>228664604</v>
      </c>
      <c r="C10" s="99">
        <v>-106106</v>
      </c>
      <c r="D10" s="99">
        <v>293566</v>
      </c>
      <c r="E10" s="99">
        <v>8002300</v>
      </c>
      <c r="F10" s="99">
        <v>-1003166</v>
      </c>
      <c r="G10" s="99">
        <v>281951</v>
      </c>
      <c r="H10" s="99">
        <v>-195315</v>
      </c>
      <c r="I10" s="99">
        <v>703007</v>
      </c>
      <c r="J10" s="99">
        <v>151174</v>
      </c>
      <c r="K10" s="99">
        <v>-551</v>
      </c>
      <c r="L10" s="99">
        <v>-876641</v>
      </c>
      <c r="M10" s="99">
        <v>-196904</v>
      </c>
      <c r="N10" s="99">
        <v>6865855</v>
      </c>
      <c r="O10" s="148">
        <v>3.0001280652640301E-2</v>
      </c>
      <c r="P10" s="148">
        <v>3.0644000000000001E-2</v>
      </c>
      <c r="Q10" s="149">
        <v>6.4271934735969996E-4</v>
      </c>
      <c r="R10" s="26"/>
    </row>
    <row r="11" spans="1:18" ht="15.65" customHeight="1" x14ac:dyDescent="0.35">
      <c r="A11" s="96" t="s">
        <v>3</v>
      </c>
      <c r="B11" s="96">
        <v>129197594</v>
      </c>
      <c r="C11" s="96">
        <v>143706</v>
      </c>
      <c r="D11" s="96">
        <v>2227590</v>
      </c>
      <c r="E11" s="96">
        <v>4362708</v>
      </c>
      <c r="F11" s="96">
        <v>-101457</v>
      </c>
      <c r="G11" s="96">
        <v>-162889</v>
      </c>
      <c r="H11" s="96">
        <v>247701</v>
      </c>
      <c r="I11" s="96">
        <v>-64145</v>
      </c>
      <c r="J11" s="96">
        <v>-29435</v>
      </c>
      <c r="K11" s="96">
        <v>-21234</v>
      </c>
      <c r="L11" s="96">
        <v>-244443</v>
      </c>
      <c r="M11" s="96">
        <v>-180080</v>
      </c>
      <c r="N11" s="96">
        <v>3806726</v>
      </c>
      <c r="O11" s="146">
        <v>2.8933329147946753E-2</v>
      </c>
      <c r="P11" s="146">
        <v>2.8253E-2</v>
      </c>
      <c r="Q11" s="147">
        <v>-6.8032914794675242E-4</v>
      </c>
      <c r="R11" s="26"/>
    </row>
    <row r="12" spans="1:18" ht="15.65" customHeight="1" x14ac:dyDescent="0.35">
      <c r="A12" s="99" t="s">
        <v>11</v>
      </c>
      <c r="B12" s="99">
        <v>212675033</v>
      </c>
      <c r="C12" s="99">
        <v>-48843</v>
      </c>
      <c r="D12" s="99">
        <v>291671</v>
      </c>
      <c r="E12" s="99">
        <v>7368087</v>
      </c>
      <c r="F12" s="99">
        <v>-693072</v>
      </c>
      <c r="G12" s="99">
        <v>-414275</v>
      </c>
      <c r="H12" s="99">
        <v>374449</v>
      </c>
      <c r="I12" s="99">
        <v>-409944</v>
      </c>
      <c r="J12" s="99">
        <v>74989</v>
      </c>
      <c r="K12" s="99">
        <v>25354</v>
      </c>
      <c r="L12" s="99">
        <v>-261706</v>
      </c>
      <c r="M12" s="99">
        <v>-32808</v>
      </c>
      <c r="N12" s="99">
        <v>6031074</v>
      </c>
      <c r="O12" s="148">
        <v>2.8325824670951395E-2</v>
      </c>
      <c r="P12" s="148">
        <v>2.7955000000000001E-2</v>
      </c>
      <c r="Q12" s="149">
        <v>-3.708246709513939E-4</v>
      </c>
      <c r="R12" s="26"/>
    </row>
    <row r="13" spans="1:18" ht="15.65" customHeight="1" x14ac:dyDescent="0.35">
      <c r="A13" s="96" t="s">
        <v>12</v>
      </c>
      <c r="B13" s="96">
        <v>338410457</v>
      </c>
      <c r="C13" s="96">
        <v>28515</v>
      </c>
      <c r="D13" s="96">
        <v>315953</v>
      </c>
      <c r="E13" s="96">
        <v>11254281</v>
      </c>
      <c r="F13" s="96">
        <v>170406</v>
      </c>
      <c r="G13" s="96">
        <v>248916</v>
      </c>
      <c r="H13" s="96">
        <v>-722630</v>
      </c>
      <c r="I13" s="96">
        <v>772240</v>
      </c>
      <c r="J13" s="96">
        <v>135284</v>
      </c>
      <c r="K13" s="96">
        <v>-41829</v>
      </c>
      <c r="L13" s="96">
        <v>-38977</v>
      </c>
      <c r="M13" s="96">
        <v>15672</v>
      </c>
      <c r="N13" s="96">
        <v>11793363</v>
      </c>
      <c r="O13" s="146">
        <v>3.4813849569862346E-2</v>
      </c>
      <c r="P13" s="146">
        <v>3.5104000000000003E-2</v>
      </c>
      <c r="Q13" s="147">
        <v>2.9015043013765757E-4</v>
      </c>
      <c r="R13" s="26"/>
    </row>
    <row r="14" spans="1:18" ht="15.65" customHeight="1" x14ac:dyDescent="0.35">
      <c r="A14" s="99" t="s">
        <v>13</v>
      </c>
      <c r="B14" s="99">
        <v>418282475</v>
      </c>
      <c r="C14" s="99">
        <v>-694949</v>
      </c>
      <c r="D14" s="99">
        <v>331699</v>
      </c>
      <c r="E14" s="99">
        <v>13845211</v>
      </c>
      <c r="F14" s="99">
        <v>-532695</v>
      </c>
      <c r="G14" s="99">
        <v>2365812</v>
      </c>
      <c r="H14" s="99">
        <v>1116552</v>
      </c>
      <c r="I14" s="99">
        <v>-902101</v>
      </c>
      <c r="J14" s="99">
        <v>-171682</v>
      </c>
      <c r="K14" s="99">
        <v>88585</v>
      </c>
      <c r="L14" s="99">
        <v>544379</v>
      </c>
      <c r="M14" s="99">
        <v>72542</v>
      </c>
      <c r="N14" s="99">
        <v>16426603</v>
      </c>
      <c r="O14" s="148">
        <v>3.9305688796680747E-2</v>
      </c>
      <c r="P14" s="148">
        <v>4.0920999999999999E-2</v>
      </c>
      <c r="Q14" s="149">
        <v>1.6153112033192515E-3</v>
      </c>
      <c r="R14" s="26"/>
    </row>
    <row r="15" spans="1:18" ht="15.65" customHeight="1" x14ac:dyDescent="0.35">
      <c r="A15" s="96" t="s">
        <v>14</v>
      </c>
      <c r="B15" s="96">
        <v>276695989</v>
      </c>
      <c r="C15" s="96">
        <v>219383</v>
      </c>
      <c r="D15" s="96">
        <v>295534</v>
      </c>
      <c r="E15" s="96">
        <v>8562211</v>
      </c>
      <c r="F15" s="96">
        <v>1327526</v>
      </c>
      <c r="G15" s="96">
        <v>-675942</v>
      </c>
      <c r="H15" s="96">
        <v>-319908</v>
      </c>
      <c r="I15" s="96">
        <v>-254913</v>
      </c>
      <c r="J15" s="96">
        <v>-581716</v>
      </c>
      <c r="K15" s="96">
        <v>-47612</v>
      </c>
      <c r="L15" s="96">
        <v>533954</v>
      </c>
      <c r="M15" s="96">
        <v>28852</v>
      </c>
      <c r="N15" s="96">
        <v>8572452</v>
      </c>
      <c r="O15" s="146">
        <v>3.0923934861350658E-2</v>
      </c>
      <c r="P15" s="146">
        <v>3.024E-2</v>
      </c>
      <c r="Q15" s="147">
        <v>-6.8393486135065809E-4</v>
      </c>
      <c r="R15" s="26"/>
    </row>
    <row r="16" spans="1:18" ht="15.65" customHeight="1" x14ac:dyDescent="0.35">
      <c r="A16" s="99" t="s">
        <v>15</v>
      </c>
      <c r="B16" s="99">
        <v>250181932</v>
      </c>
      <c r="C16" s="99">
        <v>374617</v>
      </c>
      <c r="D16" s="99">
        <v>296723</v>
      </c>
      <c r="E16" s="99">
        <v>8234541</v>
      </c>
      <c r="F16" s="99">
        <v>496291</v>
      </c>
      <c r="G16" s="99">
        <v>-293962</v>
      </c>
      <c r="H16" s="99">
        <v>47255</v>
      </c>
      <c r="I16" s="99">
        <v>59809</v>
      </c>
      <c r="J16" s="99">
        <v>-186304</v>
      </c>
      <c r="K16" s="99">
        <v>-5446</v>
      </c>
      <c r="L16" s="99">
        <v>-26829</v>
      </c>
      <c r="M16" s="99">
        <v>40200</v>
      </c>
      <c r="N16" s="99">
        <v>8365555</v>
      </c>
      <c r="O16" s="148">
        <v>3.3348398979623432E-2</v>
      </c>
      <c r="P16" s="148">
        <v>3.2175000000000002E-2</v>
      </c>
      <c r="Q16" s="149">
        <v>-1.1733989796234301E-3</v>
      </c>
      <c r="R16" s="26"/>
    </row>
    <row r="17" spans="1:18" ht="15.65" customHeight="1" x14ac:dyDescent="0.35">
      <c r="A17" s="96" t="s">
        <v>16</v>
      </c>
      <c r="B17" s="96">
        <v>202796977</v>
      </c>
      <c r="C17" s="96">
        <v>-166187</v>
      </c>
      <c r="D17" s="96">
        <v>294166</v>
      </c>
      <c r="E17" s="96">
        <v>7476998</v>
      </c>
      <c r="F17" s="96">
        <v>-1549473</v>
      </c>
      <c r="G17" s="96">
        <v>136388</v>
      </c>
      <c r="H17" s="96">
        <v>370701</v>
      </c>
      <c r="I17" s="96">
        <v>221681</v>
      </c>
      <c r="J17" s="96">
        <v>124337</v>
      </c>
      <c r="K17" s="96">
        <v>46728</v>
      </c>
      <c r="L17" s="96">
        <v>-361576</v>
      </c>
      <c r="M17" s="96">
        <v>162204</v>
      </c>
      <c r="N17" s="96">
        <v>6627988</v>
      </c>
      <c r="O17" s="146">
        <v>3.266226160965633E-2</v>
      </c>
      <c r="P17" s="146">
        <v>3.3787999999999999E-2</v>
      </c>
      <c r="Q17" s="147">
        <v>1.1257383903436682E-3</v>
      </c>
      <c r="R17" s="26"/>
    </row>
    <row r="18" spans="1:18" ht="15.65" customHeight="1" x14ac:dyDescent="0.35">
      <c r="A18" s="99" t="s">
        <v>4</v>
      </c>
      <c r="B18" s="99">
        <v>471317290</v>
      </c>
      <c r="C18" s="99">
        <v>-267898</v>
      </c>
      <c r="D18" s="99">
        <v>319729</v>
      </c>
      <c r="E18" s="99">
        <v>14441927</v>
      </c>
      <c r="F18" s="99">
        <v>1978192</v>
      </c>
      <c r="G18" s="99">
        <v>-1322794</v>
      </c>
      <c r="H18" s="99">
        <v>-1184612</v>
      </c>
      <c r="I18" s="99">
        <v>-148080</v>
      </c>
      <c r="J18" s="99">
        <v>-301976</v>
      </c>
      <c r="K18" s="99">
        <v>72729</v>
      </c>
      <c r="L18" s="99">
        <v>735481</v>
      </c>
      <c r="M18" s="99">
        <v>-59655</v>
      </c>
      <c r="N18" s="99">
        <v>14211212</v>
      </c>
      <c r="O18" s="148">
        <v>3.0148797124960589E-2</v>
      </c>
      <c r="P18" s="148">
        <v>3.0120000000000001E-2</v>
      </c>
      <c r="Q18" s="149">
        <v>-2.8797124960587561E-5</v>
      </c>
      <c r="R18" s="26"/>
    </row>
    <row r="19" spans="1:18" ht="15.65" customHeight="1" x14ac:dyDescent="0.35">
      <c r="A19" s="96" t="s">
        <v>17</v>
      </c>
      <c r="B19" s="96">
        <v>118614197</v>
      </c>
      <c r="C19" s="96">
        <v>271648</v>
      </c>
      <c r="D19" s="96">
        <v>283884</v>
      </c>
      <c r="E19" s="96">
        <v>3603557</v>
      </c>
      <c r="F19" s="96">
        <v>926599</v>
      </c>
      <c r="G19" s="96">
        <v>92702</v>
      </c>
      <c r="H19" s="96">
        <v>218658</v>
      </c>
      <c r="I19" s="96">
        <v>-548747</v>
      </c>
      <c r="J19" s="96">
        <v>-124039</v>
      </c>
      <c r="K19" s="96">
        <v>29330</v>
      </c>
      <c r="L19" s="96">
        <v>382448</v>
      </c>
      <c r="M19" s="96">
        <v>13149</v>
      </c>
      <c r="N19" s="96">
        <v>4593657</v>
      </c>
      <c r="O19" s="146">
        <v>3.8547180047711613E-2</v>
      </c>
      <c r="P19" s="146">
        <v>3.6267000000000001E-2</v>
      </c>
      <c r="Q19" s="147">
        <v>-2.2801800477116121E-3</v>
      </c>
      <c r="R19" s="26"/>
    </row>
    <row r="20" spans="1:18" ht="15.65" customHeight="1" x14ac:dyDescent="0.35">
      <c r="A20" s="99" t="s">
        <v>18</v>
      </c>
      <c r="B20" s="99">
        <v>339960287</v>
      </c>
      <c r="C20" s="99">
        <v>76480</v>
      </c>
      <c r="D20" s="99">
        <v>302728</v>
      </c>
      <c r="E20" s="99">
        <v>10674360</v>
      </c>
      <c r="F20" s="99">
        <v>1374079</v>
      </c>
      <c r="G20" s="99">
        <v>-991352</v>
      </c>
      <c r="H20" s="99">
        <v>-1548474</v>
      </c>
      <c r="I20" s="99">
        <v>-1522115</v>
      </c>
      <c r="J20" s="99">
        <v>256153</v>
      </c>
      <c r="K20" s="99">
        <v>-50244</v>
      </c>
      <c r="L20" s="99">
        <v>490710</v>
      </c>
      <c r="M20" s="99">
        <v>-45048</v>
      </c>
      <c r="N20" s="99">
        <v>8638069</v>
      </c>
      <c r="O20" s="148">
        <v>2.5380742249735078E-2</v>
      </c>
      <c r="P20" s="148">
        <v>2.5047E-2</v>
      </c>
      <c r="Q20" s="149">
        <v>-3.3374224973507782E-4</v>
      </c>
      <c r="R20" s="26"/>
    </row>
    <row r="21" spans="1:18" ht="15.65" customHeight="1" x14ac:dyDescent="0.35">
      <c r="A21" s="96" t="s">
        <v>5</v>
      </c>
      <c r="B21" s="96">
        <v>139730490</v>
      </c>
      <c r="C21" s="96">
        <v>78348</v>
      </c>
      <c r="D21" s="96">
        <v>285657</v>
      </c>
      <c r="E21" s="96">
        <v>4130667</v>
      </c>
      <c r="F21" s="96">
        <v>849469</v>
      </c>
      <c r="G21" s="96">
        <v>57436</v>
      </c>
      <c r="H21" s="96">
        <v>-410931</v>
      </c>
      <c r="I21" s="96">
        <v>-518356</v>
      </c>
      <c r="J21" s="96">
        <v>-127713</v>
      </c>
      <c r="K21" s="96">
        <v>-37330</v>
      </c>
      <c r="L21" s="96">
        <v>350558</v>
      </c>
      <c r="M21" s="96">
        <v>-105766</v>
      </c>
      <c r="N21" s="96">
        <v>4188034</v>
      </c>
      <c r="O21" s="146">
        <v>2.9894350952191232E-2</v>
      </c>
      <c r="P21" s="146">
        <v>2.8188999999999999E-2</v>
      </c>
      <c r="Q21" s="147">
        <v>-1.7053509521912334E-3</v>
      </c>
      <c r="R21" s="26"/>
    </row>
    <row r="22" spans="1:18" ht="15.65" customHeight="1" x14ac:dyDescent="0.35">
      <c r="A22" s="99" t="s">
        <v>6</v>
      </c>
      <c r="B22" s="99">
        <v>172405428</v>
      </c>
      <c r="C22" s="99">
        <v>-139946</v>
      </c>
      <c r="D22" s="99">
        <v>306720</v>
      </c>
      <c r="E22" s="99">
        <v>5537362</v>
      </c>
      <c r="F22" s="99">
        <v>247922</v>
      </c>
      <c r="G22" s="99">
        <v>-383610</v>
      </c>
      <c r="H22" s="99">
        <v>269904</v>
      </c>
      <c r="I22" s="99">
        <v>26513</v>
      </c>
      <c r="J22" s="99">
        <v>83297</v>
      </c>
      <c r="K22" s="99">
        <v>10028</v>
      </c>
      <c r="L22" s="99">
        <v>337196</v>
      </c>
      <c r="M22" s="99">
        <v>-1202</v>
      </c>
      <c r="N22" s="99">
        <v>6127410</v>
      </c>
      <c r="O22" s="148">
        <v>3.5506355768700225E-2</v>
      </c>
      <c r="P22" s="148">
        <v>3.5698000000000001E-2</v>
      </c>
      <c r="Q22" s="149">
        <v>1.916442312997757E-4</v>
      </c>
      <c r="R22" s="26"/>
    </row>
    <row r="23" spans="1:18" ht="15.65" customHeight="1" x14ac:dyDescent="0.35">
      <c r="A23" s="96" t="s">
        <v>19</v>
      </c>
      <c r="B23" s="96">
        <v>122674505</v>
      </c>
      <c r="C23" s="96">
        <v>-113448</v>
      </c>
      <c r="D23" s="96">
        <v>283176</v>
      </c>
      <c r="E23" s="96">
        <v>4836520</v>
      </c>
      <c r="F23" s="96">
        <v>-1768276</v>
      </c>
      <c r="G23" s="96">
        <v>436669</v>
      </c>
      <c r="H23" s="96">
        <v>-10925</v>
      </c>
      <c r="I23" s="96">
        <v>-235703</v>
      </c>
      <c r="J23" s="96">
        <v>56266</v>
      </c>
      <c r="K23" s="96">
        <v>61281</v>
      </c>
      <c r="L23" s="96">
        <v>-517761</v>
      </c>
      <c r="M23" s="96">
        <v>22965</v>
      </c>
      <c r="N23" s="96">
        <v>2881036</v>
      </c>
      <c r="O23" s="146">
        <v>2.3452757444462208E-2</v>
      </c>
      <c r="P23" s="146">
        <v>2.5846999999999998E-2</v>
      </c>
      <c r="Q23" s="147">
        <v>2.3942425555377907E-3</v>
      </c>
      <c r="R23" s="26"/>
    </row>
    <row r="24" spans="1:18" ht="15.65" customHeight="1" x14ac:dyDescent="0.35">
      <c r="A24" s="99" t="s">
        <v>20</v>
      </c>
      <c r="B24" s="99">
        <v>289522464</v>
      </c>
      <c r="C24" s="99">
        <v>-216871</v>
      </c>
      <c r="D24" s="99">
        <v>316669</v>
      </c>
      <c r="E24" s="99">
        <v>9453493</v>
      </c>
      <c r="F24" s="99">
        <v>135615</v>
      </c>
      <c r="G24" s="99">
        <v>1298517</v>
      </c>
      <c r="H24" s="99">
        <v>889070</v>
      </c>
      <c r="I24" s="99">
        <v>2000616</v>
      </c>
      <c r="J24" s="99">
        <v>266385</v>
      </c>
      <c r="K24" s="99">
        <v>97290</v>
      </c>
      <c r="L24" s="99">
        <v>301273</v>
      </c>
      <c r="M24" s="99">
        <v>-68722</v>
      </c>
      <c r="N24" s="99">
        <v>14373537</v>
      </c>
      <c r="O24" s="148">
        <v>4.96285641191491E-2</v>
      </c>
      <c r="P24" s="148">
        <v>4.9798000000000002E-2</v>
      </c>
      <c r="Q24" s="149">
        <v>1.6943588085090167E-4</v>
      </c>
      <c r="R24" s="26"/>
    </row>
    <row r="25" spans="1:18" ht="15.65" customHeight="1" thickBot="1" x14ac:dyDescent="0.4">
      <c r="A25" s="102" t="s">
        <v>21</v>
      </c>
      <c r="B25" s="102">
        <v>593605016</v>
      </c>
      <c r="C25" s="102">
        <v>1106866</v>
      </c>
      <c r="D25" s="102">
        <v>2579566</v>
      </c>
      <c r="E25" s="102">
        <v>20350856</v>
      </c>
      <c r="F25" s="102">
        <v>-29392</v>
      </c>
      <c r="G25" s="102">
        <v>2199354</v>
      </c>
      <c r="H25" s="102">
        <v>-1542324</v>
      </c>
      <c r="I25" s="102">
        <v>5138662</v>
      </c>
      <c r="J25" s="102">
        <v>139744</v>
      </c>
      <c r="K25" s="102">
        <v>-34239</v>
      </c>
      <c r="L25" s="102">
        <v>946709</v>
      </c>
      <c r="M25" s="102">
        <v>479989</v>
      </c>
      <c r="N25" s="102">
        <v>27649359</v>
      </c>
      <c r="O25" s="150">
        <v>4.6291235363543994E-2</v>
      </c>
      <c r="P25" s="150">
        <v>4.3305999999999997E-2</v>
      </c>
      <c r="Q25" s="151">
        <v>-2.9852353635439963E-3</v>
      </c>
      <c r="R25" s="26"/>
    </row>
    <row r="26" spans="1:18" ht="20.149999999999999" customHeight="1" thickBot="1" x14ac:dyDescent="0.4">
      <c r="A26" s="105" t="s">
        <v>22</v>
      </c>
      <c r="B26" s="152">
        <v>5519888668</v>
      </c>
      <c r="C26" s="105">
        <v>0</v>
      </c>
      <c r="D26" s="105">
        <v>16396340</v>
      </c>
      <c r="E26" s="105">
        <v>182941349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182941349</v>
      </c>
      <c r="O26" s="153">
        <v>3.3044062712748262E-2</v>
      </c>
      <c r="P26" s="153">
        <v>3.3278463036814809E-2</v>
      </c>
      <c r="Q26" s="153">
        <v>2.3440032406654709E-4</v>
      </c>
      <c r="R26" s="26"/>
    </row>
    <row r="27" spans="1:18" ht="13" x14ac:dyDescent="0.3">
      <c r="B27" s="12"/>
      <c r="C27" s="12"/>
      <c r="D27" s="12"/>
      <c r="E27" s="27"/>
      <c r="F27" s="12"/>
      <c r="G27" s="12"/>
      <c r="H27" s="12"/>
      <c r="I27" s="12"/>
      <c r="J27" s="12"/>
      <c r="K27" s="13"/>
      <c r="L27" s="12"/>
      <c r="M27" s="12"/>
      <c r="N27" s="12"/>
      <c r="O27" s="12"/>
      <c r="P27" s="14"/>
      <c r="Q27" s="14"/>
    </row>
    <row r="28" spans="1:18" ht="13" x14ac:dyDescent="0.3">
      <c r="A28" s="12"/>
      <c r="B28" s="29"/>
      <c r="C28" s="12"/>
      <c r="D28" s="12"/>
      <c r="E28" s="28"/>
      <c r="F28" s="13"/>
      <c r="G28" s="13"/>
      <c r="H28" s="13"/>
      <c r="I28" s="12"/>
      <c r="J28" s="13"/>
      <c r="K28" s="13"/>
      <c r="L28" s="13"/>
      <c r="M28" s="13"/>
      <c r="N28" s="12"/>
      <c r="O28" s="12"/>
      <c r="P28" s="14"/>
      <c r="Q28" s="14"/>
    </row>
    <row r="29" spans="1:18" x14ac:dyDescent="0.25">
      <c r="A29" s="12"/>
      <c r="B29" s="12"/>
      <c r="C29" s="12"/>
      <c r="D29" s="12"/>
      <c r="E29" s="12"/>
      <c r="F29" s="13"/>
      <c r="G29" s="13"/>
      <c r="H29" s="13"/>
      <c r="I29" s="12"/>
      <c r="J29" s="13"/>
      <c r="K29" s="13"/>
      <c r="L29" s="13"/>
      <c r="M29" s="13"/>
      <c r="N29" s="12"/>
      <c r="O29" s="12"/>
      <c r="P29" s="14"/>
      <c r="Q29" s="14"/>
    </row>
    <row r="30" spans="1:18" x14ac:dyDescent="0.25">
      <c r="A30" s="12"/>
      <c r="B30" s="13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2"/>
      <c r="P30" s="14"/>
      <c r="Q30" s="14"/>
    </row>
    <row r="31" spans="1:18" x14ac:dyDescent="0.25">
      <c r="A31" s="12"/>
      <c r="B31" s="12"/>
      <c r="C31" s="12"/>
      <c r="D31" s="12"/>
      <c r="E31" s="12"/>
      <c r="F31" s="13"/>
      <c r="G31" s="13"/>
      <c r="H31" s="13"/>
      <c r="I31" s="12"/>
      <c r="J31" s="13"/>
      <c r="K31" s="13"/>
      <c r="L31" s="13"/>
      <c r="M31" s="13"/>
      <c r="N31" s="12"/>
      <c r="O31" s="12"/>
      <c r="P31" s="14"/>
      <c r="Q31" s="14"/>
    </row>
    <row r="32" spans="1:18" x14ac:dyDescent="0.25">
      <c r="A32" s="12"/>
      <c r="B32" s="12"/>
      <c r="C32" s="12"/>
      <c r="D32" s="12"/>
      <c r="E32" s="12"/>
      <c r="F32" s="13"/>
      <c r="G32" s="13"/>
      <c r="H32" s="13"/>
      <c r="I32" s="12"/>
      <c r="J32" s="13"/>
      <c r="K32" s="13"/>
      <c r="L32" s="13"/>
      <c r="M32" s="13"/>
      <c r="N32" s="12"/>
      <c r="O32" s="12"/>
      <c r="P32" s="14"/>
      <c r="Q32" s="14"/>
    </row>
    <row r="33" spans="1:17" x14ac:dyDescent="0.25">
      <c r="A33" s="12"/>
      <c r="B33" s="12"/>
      <c r="C33" s="12"/>
      <c r="D33" s="12"/>
      <c r="E33" s="12"/>
      <c r="F33" s="13"/>
      <c r="G33" s="13"/>
      <c r="H33" s="13"/>
      <c r="I33" s="12"/>
      <c r="J33" s="13"/>
      <c r="K33" s="13"/>
      <c r="L33" s="13"/>
      <c r="M33" s="13"/>
      <c r="N33" s="12"/>
      <c r="O33" s="12"/>
      <c r="P33" s="14"/>
      <c r="Q33" s="14"/>
    </row>
    <row r="34" spans="1:17" x14ac:dyDescent="0.25">
      <c r="A34" s="12"/>
      <c r="B34" s="12"/>
      <c r="C34" s="12"/>
      <c r="D34" s="12"/>
      <c r="E34" s="12"/>
      <c r="F34" s="13"/>
      <c r="G34" s="13"/>
      <c r="H34" s="13"/>
      <c r="I34" s="12"/>
      <c r="J34" s="13"/>
      <c r="K34" s="13"/>
      <c r="L34" s="13"/>
      <c r="M34" s="13"/>
      <c r="N34" s="12"/>
      <c r="O34" s="12"/>
      <c r="P34" s="14"/>
      <c r="Q34" s="14"/>
    </row>
    <row r="35" spans="1:17" x14ac:dyDescent="0.25">
      <c r="A35" s="12"/>
      <c r="B35" s="12"/>
      <c r="C35" s="12"/>
      <c r="D35" s="12"/>
      <c r="E35" s="12"/>
      <c r="F35" s="13"/>
      <c r="G35" s="13"/>
      <c r="H35" s="13"/>
      <c r="I35" s="12"/>
      <c r="J35" s="13"/>
      <c r="K35" s="13"/>
      <c r="L35" s="13"/>
      <c r="M35" s="13"/>
      <c r="N35" s="12"/>
      <c r="O35" s="12"/>
      <c r="P35" s="14"/>
      <c r="Q35" s="14"/>
    </row>
    <row r="36" spans="1:17" x14ac:dyDescent="0.25">
      <c r="A36" s="12"/>
      <c r="B36" s="12"/>
      <c r="C36" s="12"/>
      <c r="D36" s="12"/>
      <c r="E36" s="12"/>
      <c r="F36" s="13"/>
      <c r="G36" s="13"/>
      <c r="H36" s="13"/>
      <c r="I36" s="12"/>
      <c r="J36" s="13"/>
      <c r="K36" s="13"/>
      <c r="L36" s="13"/>
      <c r="M36" s="13"/>
      <c r="N36" s="12"/>
      <c r="O36" s="12"/>
      <c r="P36" s="14"/>
      <c r="Q36" s="14"/>
    </row>
    <row r="37" spans="1:17" x14ac:dyDescent="0.25">
      <c r="A37" s="12"/>
      <c r="B37" s="12"/>
      <c r="C37" s="12"/>
      <c r="D37" s="12"/>
      <c r="E37" s="12"/>
      <c r="F37" s="13"/>
      <c r="G37" s="13"/>
      <c r="H37" s="13"/>
      <c r="I37" s="12"/>
      <c r="J37" s="13"/>
      <c r="K37" s="13"/>
      <c r="L37" s="13"/>
      <c r="M37" s="13"/>
      <c r="N37" s="12"/>
      <c r="O37" s="12"/>
      <c r="P37" s="14"/>
      <c r="Q37" s="14"/>
    </row>
    <row r="38" spans="1:17" x14ac:dyDescent="0.25">
      <c r="A38" s="12"/>
      <c r="B38" s="12"/>
      <c r="C38" s="12"/>
      <c r="D38" s="12"/>
      <c r="E38" s="12"/>
      <c r="F38" s="13"/>
      <c r="G38" s="13"/>
      <c r="H38" s="13"/>
      <c r="I38" s="12"/>
      <c r="J38" s="13"/>
      <c r="K38" s="13"/>
      <c r="L38" s="13"/>
      <c r="M38" s="13"/>
      <c r="N38" s="12"/>
      <c r="O38" s="12"/>
      <c r="P38" s="14"/>
      <c r="Q38" s="14"/>
    </row>
    <row r="39" spans="1:17" x14ac:dyDescent="0.25">
      <c r="A39" s="12"/>
      <c r="B39" s="12"/>
      <c r="C39" s="12"/>
      <c r="D39" s="12"/>
      <c r="E39" s="12"/>
      <c r="F39" s="13"/>
      <c r="G39" s="13"/>
      <c r="H39" s="13"/>
      <c r="I39" s="12"/>
      <c r="J39" s="13"/>
      <c r="K39" s="13"/>
      <c r="L39" s="13"/>
      <c r="M39" s="13"/>
      <c r="N39" s="12"/>
      <c r="O39" s="12"/>
      <c r="P39" s="14"/>
      <c r="Q39" s="14"/>
    </row>
    <row r="40" spans="1:17" x14ac:dyDescent="0.25">
      <c r="A40" s="12"/>
      <c r="B40" s="12"/>
      <c r="C40" s="12"/>
      <c r="D40" s="12"/>
      <c r="E40" s="12"/>
      <c r="F40" s="13"/>
      <c r="G40" s="13"/>
      <c r="H40" s="13"/>
      <c r="I40" s="12"/>
      <c r="J40" s="13"/>
      <c r="K40" s="13"/>
      <c r="L40" s="13"/>
      <c r="M40" s="13"/>
      <c r="N40" s="12"/>
      <c r="O40" s="12"/>
      <c r="P40" s="14"/>
      <c r="Q40" s="14"/>
    </row>
    <row r="41" spans="1:17" x14ac:dyDescent="0.25">
      <c r="A41" s="12"/>
      <c r="B41" s="12"/>
      <c r="C41" s="12"/>
      <c r="D41" s="12"/>
      <c r="E41" s="12"/>
      <c r="F41" s="13"/>
      <c r="G41" s="13"/>
      <c r="H41" s="13"/>
      <c r="I41" s="12"/>
      <c r="J41" s="13"/>
      <c r="K41" s="13"/>
      <c r="L41" s="13"/>
      <c r="M41" s="13"/>
      <c r="N41" s="12"/>
      <c r="O41" s="12"/>
      <c r="P41" s="14"/>
      <c r="Q41" s="14"/>
    </row>
    <row r="42" spans="1:17" x14ac:dyDescent="0.25">
      <c r="A42" s="12"/>
      <c r="B42" s="12"/>
      <c r="C42" s="12"/>
      <c r="D42" s="12"/>
      <c r="E42" s="12"/>
      <c r="F42" s="13"/>
      <c r="G42" s="13"/>
      <c r="H42" s="13"/>
      <c r="I42" s="12"/>
      <c r="J42" s="13"/>
      <c r="K42" s="13"/>
      <c r="L42" s="13"/>
      <c r="M42" s="13"/>
      <c r="N42" s="12"/>
      <c r="O42" s="12"/>
      <c r="P42" s="14"/>
      <c r="Q42" s="14"/>
    </row>
    <row r="43" spans="1:17" x14ac:dyDescent="0.25">
      <c r="A43" s="12"/>
      <c r="B43" s="12"/>
      <c r="C43" s="12"/>
      <c r="D43" s="12"/>
      <c r="E43" s="12"/>
      <c r="F43" s="13"/>
      <c r="G43" s="13"/>
      <c r="H43" s="13"/>
      <c r="I43" s="12"/>
      <c r="J43" s="13"/>
      <c r="K43" s="13"/>
      <c r="L43" s="13"/>
      <c r="M43" s="13"/>
      <c r="N43" s="12"/>
      <c r="O43" s="12"/>
      <c r="P43" s="14"/>
      <c r="Q43" s="14"/>
    </row>
    <row r="44" spans="1:17" x14ac:dyDescent="0.25">
      <c r="A44" s="12"/>
      <c r="B44" s="12"/>
      <c r="C44" s="12"/>
      <c r="D44" s="12"/>
      <c r="E44" s="12"/>
      <c r="F44" s="13"/>
      <c r="G44" s="13"/>
      <c r="H44" s="13"/>
      <c r="I44" s="12"/>
      <c r="J44" s="13"/>
      <c r="K44" s="13"/>
      <c r="L44" s="13"/>
      <c r="M44" s="13"/>
      <c r="N44" s="12"/>
      <c r="O44" s="12"/>
      <c r="P44" s="14"/>
      <c r="Q44" s="14"/>
    </row>
    <row r="45" spans="1:17" x14ac:dyDescent="0.25">
      <c r="A45" s="12"/>
      <c r="B45" s="12"/>
      <c r="C45" s="12"/>
      <c r="D45" s="12"/>
      <c r="E45" s="12"/>
      <c r="F45" s="13"/>
      <c r="G45" s="13"/>
      <c r="H45" s="13"/>
      <c r="I45" s="12"/>
      <c r="J45" s="13"/>
      <c r="K45" s="13"/>
      <c r="L45" s="13"/>
      <c r="M45" s="13"/>
      <c r="N45" s="12"/>
      <c r="O45" s="12"/>
      <c r="P45" s="14"/>
      <c r="Q45" s="14"/>
    </row>
    <row r="46" spans="1:17" x14ac:dyDescent="0.25">
      <c r="A46" s="12"/>
      <c r="B46" s="12"/>
      <c r="C46" s="12"/>
      <c r="D46" s="12"/>
      <c r="E46" s="12"/>
      <c r="F46" s="13"/>
      <c r="G46" s="13"/>
      <c r="H46" s="13"/>
      <c r="I46" s="12"/>
      <c r="J46" s="13"/>
      <c r="K46" s="13"/>
      <c r="L46" s="13"/>
      <c r="M46" s="13"/>
      <c r="N46" s="12"/>
      <c r="O46" s="12"/>
      <c r="P46" s="14"/>
      <c r="Q46" s="14"/>
    </row>
    <row r="47" spans="1:17" x14ac:dyDescent="0.25">
      <c r="A47" s="12"/>
      <c r="B47" s="12"/>
      <c r="C47" s="12"/>
      <c r="D47" s="12"/>
      <c r="E47" s="12"/>
      <c r="F47" s="13"/>
      <c r="G47" s="13"/>
      <c r="H47" s="13"/>
      <c r="I47" s="12"/>
      <c r="J47" s="13"/>
      <c r="K47" s="13"/>
      <c r="L47" s="13"/>
      <c r="M47" s="13"/>
      <c r="N47" s="12"/>
      <c r="O47" s="12"/>
      <c r="P47" s="14"/>
      <c r="Q47" s="14"/>
    </row>
    <row r="48" spans="1:17" x14ac:dyDescent="0.25">
      <c r="A48" s="12"/>
      <c r="B48" s="12"/>
      <c r="C48" s="12"/>
      <c r="D48" s="12"/>
      <c r="E48" s="12"/>
      <c r="F48" s="13"/>
      <c r="G48" s="13"/>
      <c r="H48" s="13"/>
      <c r="I48" s="12"/>
      <c r="J48" s="13"/>
      <c r="K48" s="13"/>
      <c r="L48" s="13"/>
      <c r="M48" s="13"/>
      <c r="N48" s="12"/>
      <c r="O48" s="12"/>
      <c r="P48" s="14"/>
      <c r="Q48" s="14"/>
    </row>
    <row r="49" spans="1:17" x14ac:dyDescent="0.25">
      <c r="A49" s="12"/>
      <c r="B49" s="12"/>
      <c r="C49" s="12"/>
      <c r="D49" s="12"/>
      <c r="E49" s="12"/>
      <c r="F49" s="13"/>
      <c r="G49" s="13"/>
      <c r="H49" s="13"/>
      <c r="I49" s="12"/>
      <c r="J49" s="13"/>
      <c r="K49" s="13"/>
      <c r="L49" s="13"/>
      <c r="M49" s="13"/>
      <c r="N49" s="12"/>
      <c r="O49" s="12"/>
      <c r="P49" s="14"/>
      <c r="Q49" s="14"/>
    </row>
    <row r="50" spans="1:17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3"/>
      <c r="L50" s="12"/>
      <c r="M50" s="12"/>
      <c r="N50" s="12"/>
      <c r="O50" s="12"/>
      <c r="P50" s="14"/>
      <c r="Q50" s="14"/>
    </row>
    <row r="51" spans="1:17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x14ac:dyDescent="0.25">
      <c r="A52" s="12"/>
      <c r="B52" s="12"/>
      <c r="C52" s="12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12"/>
      <c r="O52" s="12"/>
      <c r="P52" s="12"/>
      <c r="Q52" s="12"/>
    </row>
    <row r="53" spans="1:17" x14ac:dyDescent="0.25">
      <c r="A53" s="12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7" x14ac:dyDescent="0.25">
      <c r="A54" s="12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7" x14ac:dyDescent="0.25">
      <c r="A55" s="12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7" x14ac:dyDescent="0.25">
      <c r="A56" s="12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7" x14ac:dyDescent="0.25">
      <c r="A57" s="12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7" x14ac:dyDescent="0.25">
      <c r="A58" s="12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7" x14ac:dyDescent="0.25">
      <c r="A59" s="12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7" x14ac:dyDescent="0.25">
      <c r="A60" s="12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7" x14ac:dyDescent="0.25">
      <c r="A61" s="12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7" x14ac:dyDescent="0.25">
      <c r="A62" s="12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7" x14ac:dyDescent="0.25">
      <c r="A63" s="12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7" x14ac:dyDescent="0.25">
      <c r="A64" s="12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x14ac:dyDescent="0.25">
      <c r="A65" s="12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x14ac:dyDescent="0.25">
      <c r="A66" s="12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x14ac:dyDescent="0.25">
      <c r="A67" s="12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x14ac:dyDescent="0.25">
      <c r="A68" s="12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x14ac:dyDescent="0.25">
      <c r="A69" s="12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x14ac:dyDescent="0.25">
      <c r="A70" s="12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x14ac:dyDescent="0.25">
      <c r="A71" s="12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x14ac:dyDescent="0.25">
      <c r="A72" s="12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x14ac:dyDescent="0.25">
      <c r="A73" s="12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x14ac:dyDescent="0.25">
      <c r="A74" s="12"/>
      <c r="D74" s="20"/>
      <c r="E74" s="20"/>
      <c r="F74" s="20"/>
      <c r="G74" s="20"/>
      <c r="H74" s="20"/>
      <c r="I74" s="20"/>
      <c r="J74" s="20"/>
      <c r="K74" s="20"/>
      <c r="L74" s="20"/>
      <c r="M74" s="20"/>
    </row>
  </sheetData>
  <conditionalFormatting sqref="Q2">
    <cfRule type="expression" dxfId="0" priority="1" stopIfTrue="1">
      <formula>#REF!&gt;0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36B0F-B7DA-47F8-9E70-A2AFE0E1D365}">
  <sheetPr codeName="Sheet3"/>
  <dimension ref="A1:B80"/>
  <sheetViews>
    <sheetView topLeftCell="A18" zoomScale="70" zoomScaleNormal="70" workbookViewId="0">
      <selection activeCell="B43" sqref="B43"/>
    </sheetView>
  </sheetViews>
  <sheetFormatPr defaultColWidth="9.23046875" defaultRowHeight="12.5" x14ac:dyDescent="0.25"/>
  <cols>
    <col min="1" max="1" width="12.07421875" style="160" customWidth="1"/>
    <col min="2" max="2" width="186.84375" style="157" customWidth="1"/>
    <col min="3" max="16384" width="9.23046875" style="157"/>
  </cols>
  <sheetData>
    <row r="1" spans="1:2" ht="20.149999999999999" customHeight="1" x14ac:dyDescent="0.4">
      <c r="A1" s="68" t="s">
        <v>234</v>
      </c>
      <c r="B1" s="31"/>
    </row>
    <row r="2" spans="1:2" ht="15.65" customHeight="1" x14ac:dyDescent="0.25">
      <c r="A2" s="158" t="s">
        <v>235</v>
      </c>
      <c r="B2" s="158" t="s">
        <v>236</v>
      </c>
    </row>
    <row r="3" spans="1:2" ht="15.65" customHeight="1" x14ac:dyDescent="0.25">
      <c r="A3" s="158"/>
      <c r="B3" s="158"/>
    </row>
    <row r="4" spans="1:2" ht="15.65" customHeight="1" x14ac:dyDescent="0.25">
      <c r="A4" s="158" t="s">
        <v>261</v>
      </c>
      <c r="B4" s="158"/>
    </row>
    <row r="5" spans="1:2" ht="15.65" customHeight="1" x14ac:dyDescent="0.25">
      <c r="A5" s="158">
        <v>1</v>
      </c>
      <c r="B5" s="69" t="s">
        <v>231</v>
      </c>
    </row>
    <row r="6" spans="1:2" ht="15.65" customHeight="1" x14ac:dyDescent="0.25">
      <c r="A6" s="158">
        <v>2</v>
      </c>
      <c r="B6" s="69" t="s">
        <v>232</v>
      </c>
    </row>
    <row r="7" spans="1:2" ht="15.65" customHeight="1" x14ac:dyDescent="0.25">
      <c r="A7" s="159"/>
      <c r="B7" s="69"/>
    </row>
    <row r="8" spans="1:2" ht="15.65" customHeight="1" x14ac:dyDescent="0.25">
      <c r="A8" s="158" t="s">
        <v>237</v>
      </c>
      <c r="B8" s="69"/>
    </row>
    <row r="9" spans="1:2" ht="15.65" customHeight="1" x14ac:dyDescent="0.25">
      <c r="A9" s="158">
        <v>1</v>
      </c>
      <c r="B9" s="69" t="s">
        <v>233</v>
      </c>
    </row>
    <row r="10" spans="1:2" ht="15.65" customHeight="1" x14ac:dyDescent="0.25">
      <c r="A10" s="158">
        <v>2</v>
      </c>
      <c r="B10" s="69" t="s">
        <v>243</v>
      </c>
    </row>
    <row r="11" spans="1:2" ht="15.65" customHeight="1" x14ac:dyDescent="0.25">
      <c r="A11" s="158">
        <v>3</v>
      </c>
      <c r="B11" s="69" t="s">
        <v>244</v>
      </c>
    </row>
    <row r="12" spans="1:2" ht="45" customHeight="1" x14ac:dyDescent="0.25">
      <c r="A12" s="158">
        <v>4</v>
      </c>
      <c r="B12" s="69" t="s">
        <v>376</v>
      </c>
    </row>
    <row r="13" spans="1:2" ht="15.65" customHeight="1" x14ac:dyDescent="0.25">
      <c r="A13" s="158">
        <v>5</v>
      </c>
      <c r="B13" s="69" t="s">
        <v>317</v>
      </c>
    </row>
    <row r="14" spans="1:2" ht="15.65" customHeight="1" x14ac:dyDescent="0.25">
      <c r="A14" s="158">
        <v>6</v>
      </c>
      <c r="B14" s="69" t="s">
        <v>314</v>
      </c>
    </row>
    <row r="15" spans="1:2" ht="15.65" customHeight="1" x14ac:dyDescent="0.25">
      <c r="A15" s="159"/>
      <c r="B15" s="69"/>
    </row>
    <row r="16" spans="1:2" ht="15.65" customHeight="1" x14ac:dyDescent="0.25">
      <c r="A16" s="158" t="s">
        <v>238</v>
      </c>
      <c r="B16" s="69"/>
    </row>
    <row r="17" spans="1:2" ht="15.65" customHeight="1" x14ac:dyDescent="0.25">
      <c r="A17" s="158">
        <v>1</v>
      </c>
      <c r="B17" s="69" t="s">
        <v>245</v>
      </c>
    </row>
    <row r="18" spans="1:2" ht="15.65" customHeight="1" x14ac:dyDescent="0.25">
      <c r="A18" s="158">
        <v>2</v>
      </c>
      <c r="B18" s="69" t="s">
        <v>368</v>
      </c>
    </row>
    <row r="19" spans="1:2" ht="15.65" customHeight="1" x14ac:dyDescent="0.25">
      <c r="A19" s="159"/>
      <c r="B19" s="69"/>
    </row>
    <row r="20" spans="1:2" ht="15.65" customHeight="1" x14ac:dyDescent="0.25">
      <c r="A20" s="158" t="s">
        <v>239</v>
      </c>
      <c r="B20" s="69"/>
    </row>
    <row r="21" spans="1:2" ht="15.65" customHeight="1" x14ac:dyDescent="0.25">
      <c r="A21" s="158">
        <v>1</v>
      </c>
      <c r="B21" s="69" t="s">
        <v>246</v>
      </c>
    </row>
    <row r="22" spans="1:2" ht="15.65" customHeight="1" x14ac:dyDescent="0.35">
      <c r="A22" s="377">
        <v>2</v>
      </c>
      <c r="B22" s="30" t="s">
        <v>369</v>
      </c>
    </row>
    <row r="23" spans="1:2" ht="15.65" customHeight="1" x14ac:dyDescent="0.25">
      <c r="A23" s="158">
        <v>3</v>
      </c>
      <c r="B23" s="69" t="s">
        <v>352</v>
      </c>
    </row>
    <row r="24" spans="1:2" ht="15.65" customHeight="1" x14ac:dyDescent="0.25">
      <c r="A24" s="378">
        <v>4</v>
      </c>
      <c r="B24" s="69" t="s">
        <v>361</v>
      </c>
    </row>
    <row r="25" spans="1:2" ht="15.65" customHeight="1" x14ac:dyDescent="0.25">
      <c r="A25" s="158">
        <v>5</v>
      </c>
      <c r="B25" s="69" t="s">
        <v>247</v>
      </c>
    </row>
    <row r="26" spans="1:2" ht="15.65" customHeight="1" x14ac:dyDescent="0.25">
      <c r="A26" s="157"/>
      <c r="B26" s="69"/>
    </row>
    <row r="27" spans="1:2" ht="15.65" customHeight="1" x14ac:dyDescent="0.25">
      <c r="A27" s="158" t="s">
        <v>240</v>
      </c>
      <c r="B27" s="69"/>
    </row>
    <row r="28" spans="1:2" ht="15.65" customHeight="1" x14ac:dyDescent="0.25">
      <c r="A28" s="158">
        <v>1</v>
      </c>
      <c r="B28" s="69" t="s">
        <v>248</v>
      </c>
    </row>
    <row r="29" spans="1:2" ht="15.65" customHeight="1" x14ac:dyDescent="0.25">
      <c r="A29" s="378">
        <v>2</v>
      </c>
      <c r="B29" s="69" t="s">
        <v>362</v>
      </c>
    </row>
    <row r="30" spans="1:2" ht="15.65" customHeight="1" x14ac:dyDescent="0.25">
      <c r="A30" s="157"/>
      <c r="B30" s="69"/>
    </row>
    <row r="31" spans="1:2" ht="15.65" customHeight="1" x14ac:dyDescent="0.25">
      <c r="A31" s="158" t="s">
        <v>241</v>
      </c>
      <c r="B31" s="69"/>
    </row>
    <row r="32" spans="1:2" ht="15.65" customHeight="1" x14ac:dyDescent="0.25">
      <c r="A32" s="158">
        <v>1</v>
      </c>
      <c r="B32" s="69" t="s">
        <v>376</v>
      </c>
    </row>
    <row r="33" spans="1:2" ht="15.65" customHeight="1" x14ac:dyDescent="0.25">
      <c r="A33" s="158">
        <v>21</v>
      </c>
      <c r="B33" s="69" t="s">
        <v>315</v>
      </c>
    </row>
    <row r="34" spans="1:2" ht="15.65" customHeight="1" x14ac:dyDescent="0.25">
      <c r="A34" s="158">
        <v>22</v>
      </c>
      <c r="B34" s="69" t="s">
        <v>316</v>
      </c>
    </row>
    <row r="35" spans="1:2" ht="15.65" customHeight="1" x14ac:dyDescent="0.25">
      <c r="A35" s="158">
        <v>39</v>
      </c>
      <c r="B35" s="69" t="s">
        <v>318</v>
      </c>
    </row>
    <row r="36" spans="1:2" ht="15.65" customHeight="1" x14ac:dyDescent="0.25">
      <c r="A36" s="158">
        <v>44</v>
      </c>
      <c r="B36" s="69" t="s">
        <v>319</v>
      </c>
    </row>
    <row r="37" spans="1:2" ht="15.65" customHeight="1" x14ac:dyDescent="0.25">
      <c r="A37" s="158">
        <v>45</v>
      </c>
      <c r="B37" s="69" t="s">
        <v>377</v>
      </c>
    </row>
    <row r="38" spans="1:2" ht="15.65" customHeight="1" x14ac:dyDescent="0.25">
      <c r="A38" s="158">
        <v>46</v>
      </c>
      <c r="B38" s="69" t="s">
        <v>320</v>
      </c>
    </row>
    <row r="39" spans="1:2" ht="15.65" customHeight="1" x14ac:dyDescent="0.25">
      <c r="A39" s="158">
        <v>47</v>
      </c>
      <c r="B39" s="69" t="s">
        <v>321</v>
      </c>
    </row>
    <row r="40" spans="1:2" ht="15.65" customHeight="1" x14ac:dyDescent="0.25">
      <c r="A40" s="158">
        <v>48</v>
      </c>
      <c r="B40" s="69" t="s">
        <v>351</v>
      </c>
    </row>
    <row r="41" spans="1:2" ht="15.65" customHeight="1" x14ac:dyDescent="0.25">
      <c r="A41" s="158">
        <v>49</v>
      </c>
      <c r="B41" s="69" t="s">
        <v>378</v>
      </c>
    </row>
    <row r="42" spans="1:2" ht="15.65" customHeight="1" x14ac:dyDescent="0.25">
      <c r="A42" s="158">
        <v>50</v>
      </c>
      <c r="B42" s="69" t="s">
        <v>379</v>
      </c>
    </row>
    <row r="43" spans="1:2" ht="15.65" customHeight="1" x14ac:dyDescent="0.25">
      <c r="A43" s="158">
        <v>51</v>
      </c>
      <c r="B43" s="69" t="s">
        <v>395</v>
      </c>
    </row>
    <row r="44" spans="1:2" ht="15.65" customHeight="1" x14ac:dyDescent="0.25">
      <c r="A44" s="158"/>
      <c r="B44" s="69"/>
    </row>
    <row r="45" spans="1:2" ht="15.65" customHeight="1" x14ac:dyDescent="0.25">
      <c r="A45" s="158" t="s">
        <v>242</v>
      </c>
      <c r="B45" s="69"/>
    </row>
    <row r="46" spans="1:2" ht="15.65" customHeight="1" x14ac:dyDescent="0.25">
      <c r="A46" s="158">
        <v>1</v>
      </c>
      <c r="B46" s="69" t="s">
        <v>249</v>
      </c>
    </row>
    <row r="47" spans="1:2" ht="30.15" customHeight="1" x14ac:dyDescent="0.25">
      <c r="A47" s="158">
        <v>2</v>
      </c>
      <c r="B47" s="162" t="s">
        <v>353</v>
      </c>
    </row>
    <row r="48" spans="1:2" ht="30.15" customHeight="1" x14ac:dyDescent="0.25">
      <c r="A48" s="158">
        <v>3</v>
      </c>
      <c r="B48" s="163" t="s">
        <v>250</v>
      </c>
    </row>
    <row r="49" spans="1:2" ht="15.65" customHeight="1" x14ac:dyDescent="0.25">
      <c r="A49" s="158">
        <v>4</v>
      </c>
      <c r="B49" s="163" t="s">
        <v>251</v>
      </c>
    </row>
    <row r="50" spans="1:2" ht="15.65" customHeight="1" x14ac:dyDescent="0.25">
      <c r="A50" s="158">
        <v>5</v>
      </c>
      <c r="B50" s="163" t="s">
        <v>252</v>
      </c>
    </row>
    <row r="51" spans="1:2" ht="15.65" customHeight="1" x14ac:dyDescent="0.25">
      <c r="A51" s="158">
        <v>6</v>
      </c>
      <c r="B51" s="163" t="s">
        <v>253</v>
      </c>
    </row>
    <row r="52" spans="1:2" ht="15.65" customHeight="1" x14ac:dyDescent="0.25">
      <c r="A52" s="158">
        <v>7</v>
      </c>
      <c r="B52" s="163" t="s">
        <v>254</v>
      </c>
    </row>
    <row r="53" spans="1:2" ht="15.65" customHeight="1" x14ac:dyDescent="0.25">
      <c r="A53" s="158">
        <v>8</v>
      </c>
      <c r="B53" s="163" t="s">
        <v>255</v>
      </c>
    </row>
    <row r="54" spans="1:2" ht="15.65" customHeight="1" x14ac:dyDescent="0.25">
      <c r="A54" s="258">
        <v>9</v>
      </c>
      <c r="B54" s="163" t="s">
        <v>256</v>
      </c>
    </row>
    <row r="55" spans="1:2" ht="15.65" customHeight="1" x14ac:dyDescent="0.25">
      <c r="A55" s="158">
        <v>9</v>
      </c>
      <c r="B55" s="163" t="s">
        <v>257</v>
      </c>
    </row>
    <row r="56" spans="1:2" ht="15.65" customHeight="1" x14ac:dyDescent="0.25">
      <c r="A56" s="158">
        <v>10</v>
      </c>
      <c r="B56" s="163" t="s">
        <v>258</v>
      </c>
    </row>
    <row r="57" spans="1:2" ht="15.65" customHeight="1" x14ac:dyDescent="0.25">
      <c r="A57" s="158">
        <v>11</v>
      </c>
      <c r="B57" s="163" t="s">
        <v>259</v>
      </c>
    </row>
    <row r="58" spans="1:2" ht="15.65" customHeight="1" x14ac:dyDescent="0.25">
      <c r="A58" s="158">
        <v>12</v>
      </c>
      <c r="B58" s="163" t="s">
        <v>260</v>
      </c>
    </row>
    <row r="59" spans="1:2" ht="15.65" customHeight="1" x14ac:dyDescent="0.35">
      <c r="A59" s="377">
        <v>13</v>
      </c>
      <c r="B59" s="30" t="s">
        <v>363</v>
      </c>
    </row>
    <row r="60" spans="1:2" ht="15.65" customHeight="1" x14ac:dyDescent="0.25">
      <c r="A60" s="159"/>
    </row>
    <row r="61" spans="1:2" ht="15.65" customHeight="1" x14ac:dyDescent="0.25">
      <c r="A61" s="159"/>
    </row>
    <row r="62" spans="1:2" ht="15.65" customHeight="1" x14ac:dyDescent="0.25">
      <c r="A62" s="159"/>
    </row>
    <row r="63" spans="1:2" ht="15.65" customHeight="1" x14ac:dyDescent="0.25">
      <c r="A63" s="159"/>
    </row>
    <row r="64" spans="1:2" ht="15.65" customHeight="1" x14ac:dyDescent="0.25">
      <c r="A64" s="159"/>
    </row>
    <row r="65" spans="1:2" ht="15.65" customHeight="1" x14ac:dyDescent="0.25">
      <c r="A65" s="159"/>
    </row>
    <row r="66" spans="1:2" ht="15.65" customHeight="1" x14ac:dyDescent="0.25">
      <c r="A66" s="159"/>
    </row>
    <row r="67" spans="1:2" ht="15.65" customHeight="1" x14ac:dyDescent="0.25">
      <c r="A67" s="159"/>
    </row>
    <row r="68" spans="1:2" ht="15.65" customHeight="1" x14ac:dyDescent="0.25">
      <c r="A68" s="159"/>
    </row>
    <row r="69" spans="1:2" ht="15.65" customHeight="1" x14ac:dyDescent="0.25">
      <c r="A69" s="159"/>
    </row>
    <row r="70" spans="1:2" ht="15.65" customHeight="1" x14ac:dyDescent="0.25">
      <c r="A70" s="159"/>
    </row>
    <row r="71" spans="1:2" ht="15.65" customHeight="1" x14ac:dyDescent="0.25">
      <c r="A71" s="159"/>
    </row>
    <row r="72" spans="1:2" ht="15.65" customHeight="1" x14ac:dyDescent="0.25">
      <c r="A72" s="159"/>
    </row>
    <row r="73" spans="1:2" ht="15.5" x14ac:dyDescent="0.25">
      <c r="A73" s="159"/>
    </row>
    <row r="74" spans="1:2" ht="15.5" x14ac:dyDescent="0.25">
      <c r="A74" s="159"/>
    </row>
    <row r="75" spans="1:2" x14ac:dyDescent="0.25">
      <c r="B75" s="70"/>
    </row>
    <row r="76" spans="1:2" x14ac:dyDescent="0.25">
      <c r="B76" s="70"/>
    </row>
    <row r="77" spans="1:2" x14ac:dyDescent="0.25">
      <c r="B77" s="70"/>
    </row>
    <row r="78" spans="1:2" x14ac:dyDescent="0.25">
      <c r="B78" s="70"/>
    </row>
    <row r="79" spans="1:2" x14ac:dyDescent="0.25">
      <c r="B79" s="70"/>
    </row>
    <row r="80" spans="1:2" x14ac:dyDescent="0.25">
      <c r="B80" s="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J60"/>
  <sheetViews>
    <sheetView showGridLines="0" zoomScale="70" zoomScaleNormal="70" workbookViewId="0">
      <selection activeCell="C26" sqref="C26"/>
    </sheetView>
  </sheetViews>
  <sheetFormatPr defaultColWidth="9.23046875" defaultRowHeight="15.5" x14ac:dyDescent="0.35"/>
  <cols>
    <col min="1" max="1" width="33.3828125" style="9" customWidth="1"/>
    <col min="2" max="2" width="24.53515625" style="9" customWidth="1"/>
    <col min="3" max="3" width="23.15234375" style="9" customWidth="1"/>
    <col min="4" max="4" width="13.23046875" style="9" customWidth="1"/>
    <col min="5" max="5" width="7.23046875" style="9" customWidth="1"/>
    <col min="6" max="6" width="9.23046875" style="9"/>
    <col min="7" max="7" width="6.69140625" style="9" customWidth="1"/>
    <col min="8" max="8" width="9.23046875" style="9"/>
    <col min="9" max="9" width="15.23046875" style="9" bestFit="1" customWidth="1"/>
    <col min="10" max="10" width="18.3828125" style="9" bestFit="1" customWidth="1"/>
    <col min="11" max="16384" width="9.23046875" style="9"/>
  </cols>
  <sheetData>
    <row r="1" spans="1:10" ht="20.5" customHeight="1" x14ac:dyDescent="0.4">
      <c r="A1" s="41" t="s">
        <v>188</v>
      </c>
      <c r="B1" s="42"/>
      <c r="C1" s="42"/>
      <c r="D1" s="42"/>
      <c r="E1" s="42"/>
    </row>
    <row r="2" spans="1:10" ht="20.5" customHeight="1" thickBot="1" x14ac:dyDescent="0.4">
      <c r="A2" s="33" t="s">
        <v>98</v>
      </c>
      <c r="B2" s="43"/>
      <c r="C2" s="43"/>
      <c r="D2" s="43"/>
      <c r="E2" s="43"/>
    </row>
    <row r="3" spans="1:10" s="5" customFormat="1" ht="50.5" customHeight="1" thickBot="1" x14ac:dyDescent="0.3">
      <c r="A3" s="108" t="s">
        <v>23</v>
      </c>
      <c r="B3" s="109" t="s">
        <v>192</v>
      </c>
      <c r="C3" s="109" t="s">
        <v>355</v>
      </c>
      <c r="D3" s="109" t="s">
        <v>24</v>
      </c>
      <c r="E3" s="109" t="s">
        <v>25</v>
      </c>
    </row>
    <row r="4" spans="1:10" s="5" customFormat="1" ht="20.149999999999999" customHeight="1" x14ac:dyDescent="0.35">
      <c r="A4" s="95" t="s">
        <v>7</v>
      </c>
      <c r="B4" s="93">
        <v>124146932</v>
      </c>
      <c r="C4" s="93">
        <v>127586070</v>
      </c>
      <c r="D4" s="94">
        <v>2.7702000000000001E-2</v>
      </c>
      <c r="E4" s="95">
        <v>17</v>
      </c>
      <c r="G4" s="24"/>
      <c r="I4" s="44"/>
      <c r="J4" s="45"/>
    </row>
    <row r="5" spans="1:10" s="5" customFormat="1" ht="15.65" customHeight="1" x14ac:dyDescent="0.35">
      <c r="A5" s="98" t="s">
        <v>0</v>
      </c>
      <c r="B5" s="96">
        <v>228180327</v>
      </c>
      <c r="C5" s="96">
        <v>233316780</v>
      </c>
      <c r="D5" s="97">
        <v>2.2509999999999999E-2</v>
      </c>
      <c r="E5" s="98">
        <v>22</v>
      </c>
      <c r="G5" s="24"/>
      <c r="I5" s="44"/>
      <c r="J5" s="45"/>
    </row>
    <row r="6" spans="1:10" s="5" customFormat="1" ht="15.65" customHeight="1" x14ac:dyDescent="0.35">
      <c r="A6" s="101" t="s">
        <v>1</v>
      </c>
      <c r="B6" s="99">
        <v>199025180</v>
      </c>
      <c r="C6" s="99">
        <v>203526047</v>
      </c>
      <c r="D6" s="100">
        <v>2.2615E-2</v>
      </c>
      <c r="E6" s="101">
        <v>21</v>
      </c>
      <c r="G6" s="24"/>
      <c r="I6" s="44"/>
      <c r="J6" s="45"/>
    </row>
    <row r="7" spans="1:10" s="5" customFormat="1" ht="15.65" customHeight="1" x14ac:dyDescent="0.35">
      <c r="A7" s="98" t="s">
        <v>8</v>
      </c>
      <c r="B7" s="96">
        <v>193351479</v>
      </c>
      <c r="C7" s="96">
        <v>200794538</v>
      </c>
      <c r="D7" s="97">
        <v>3.8495000000000001E-2</v>
      </c>
      <c r="E7" s="98">
        <v>4</v>
      </c>
      <c r="G7" s="24"/>
      <c r="I7" s="44"/>
      <c r="J7" s="45"/>
    </row>
    <row r="8" spans="1:10" s="5" customFormat="1" ht="15.65" customHeight="1" x14ac:dyDescent="0.35">
      <c r="A8" s="101" t="s">
        <v>9</v>
      </c>
      <c r="B8" s="99">
        <v>252254633</v>
      </c>
      <c r="C8" s="99">
        <v>258527220</v>
      </c>
      <c r="D8" s="100">
        <v>2.4865999999999999E-2</v>
      </c>
      <c r="E8" s="101">
        <v>20</v>
      </c>
      <c r="G8" s="24"/>
      <c r="I8" s="44"/>
      <c r="J8" s="45"/>
    </row>
    <row r="9" spans="1:10" s="5" customFormat="1" ht="15.65" customHeight="1" x14ac:dyDescent="0.35">
      <c r="A9" s="98" t="s">
        <v>10</v>
      </c>
      <c r="B9" s="96">
        <v>225021373</v>
      </c>
      <c r="C9" s="96">
        <v>232864570</v>
      </c>
      <c r="D9" s="97">
        <v>3.4854999999999997E-2</v>
      </c>
      <c r="E9" s="98">
        <v>8</v>
      </c>
      <c r="G9" s="24"/>
      <c r="I9" s="44"/>
      <c r="J9" s="45"/>
    </row>
    <row r="10" spans="1:10" s="5" customFormat="1" ht="15.65" customHeight="1" x14ac:dyDescent="0.35">
      <c r="A10" s="101" t="s">
        <v>2</v>
      </c>
      <c r="B10" s="99">
        <v>228852064</v>
      </c>
      <c r="C10" s="99">
        <v>235865075</v>
      </c>
      <c r="D10" s="100">
        <v>3.0644000000000001E-2</v>
      </c>
      <c r="E10" s="101">
        <v>11</v>
      </c>
      <c r="G10" s="24"/>
      <c r="I10" s="44"/>
      <c r="J10" s="45"/>
    </row>
    <row r="11" spans="1:10" s="5" customFormat="1" ht="15.65" customHeight="1" x14ac:dyDescent="0.35">
      <c r="A11" s="98" t="s">
        <v>3</v>
      </c>
      <c r="B11" s="96">
        <v>131568890</v>
      </c>
      <c r="C11" s="96">
        <v>135286078</v>
      </c>
      <c r="D11" s="97">
        <v>2.8253E-2</v>
      </c>
      <c r="E11" s="98">
        <v>14</v>
      </c>
      <c r="G11" s="24"/>
      <c r="I11" s="44"/>
      <c r="J11" s="45"/>
    </row>
    <row r="12" spans="1:10" s="5" customFormat="1" ht="15.65" customHeight="1" x14ac:dyDescent="0.35">
      <c r="A12" s="101" t="s">
        <v>11</v>
      </c>
      <c r="B12" s="99">
        <v>212917861</v>
      </c>
      <c r="C12" s="99">
        <v>218870068</v>
      </c>
      <c r="D12" s="100">
        <v>2.7955000000000001E-2</v>
      </c>
      <c r="E12" s="101">
        <v>16</v>
      </c>
      <c r="G12" s="24"/>
      <c r="I12" s="44"/>
      <c r="J12" s="45"/>
    </row>
    <row r="13" spans="1:10" s="5" customFormat="1" ht="15.65" customHeight="1" x14ac:dyDescent="0.35">
      <c r="A13" s="98" t="s">
        <v>12</v>
      </c>
      <c r="B13" s="96">
        <v>338754925</v>
      </c>
      <c r="C13" s="96">
        <v>350646429</v>
      </c>
      <c r="D13" s="97">
        <v>3.5104000000000003E-2</v>
      </c>
      <c r="E13" s="98">
        <v>7</v>
      </c>
      <c r="G13" s="24"/>
      <c r="I13" s="44"/>
      <c r="J13" s="45"/>
    </row>
    <row r="14" spans="1:10" s="5" customFormat="1" ht="15.65" customHeight="1" x14ac:dyDescent="0.35">
      <c r="A14" s="101" t="s">
        <v>13</v>
      </c>
      <c r="B14" s="99">
        <v>417919225</v>
      </c>
      <c r="C14" s="99">
        <v>435020822</v>
      </c>
      <c r="D14" s="100">
        <v>4.0920999999999999E-2</v>
      </c>
      <c r="E14" s="101">
        <v>3</v>
      </c>
      <c r="G14" s="24"/>
      <c r="I14" s="44"/>
      <c r="J14" s="45"/>
    </row>
    <row r="15" spans="1:10" s="5" customFormat="1" ht="15.65" customHeight="1" x14ac:dyDescent="0.35">
      <c r="A15" s="98" t="s">
        <v>14</v>
      </c>
      <c r="B15" s="96">
        <v>277210906</v>
      </c>
      <c r="C15" s="96">
        <v>285593784</v>
      </c>
      <c r="D15" s="97">
        <v>3.024E-2</v>
      </c>
      <c r="E15" s="98">
        <v>12</v>
      </c>
      <c r="G15" s="24"/>
      <c r="I15" s="44"/>
      <c r="J15" s="45"/>
    </row>
    <row r="16" spans="1:10" s="5" customFormat="1" ht="15.65" customHeight="1" x14ac:dyDescent="0.35">
      <c r="A16" s="101" t="s">
        <v>15</v>
      </c>
      <c r="B16" s="99">
        <v>250853272</v>
      </c>
      <c r="C16" s="99">
        <v>258924601</v>
      </c>
      <c r="D16" s="100">
        <v>3.2175000000000002E-2</v>
      </c>
      <c r="E16" s="101">
        <v>10</v>
      </c>
      <c r="G16" s="24"/>
      <c r="I16" s="44"/>
      <c r="J16" s="45"/>
    </row>
    <row r="17" spans="1:10" s="5" customFormat="1" ht="15.65" customHeight="1" x14ac:dyDescent="0.35">
      <c r="A17" s="98" t="s">
        <v>16</v>
      </c>
      <c r="B17" s="96">
        <v>202924956</v>
      </c>
      <c r="C17" s="96">
        <v>209781342</v>
      </c>
      <c r="D17" s="97">
        <v>3.3787999999999999E-2</v>
      </c>
      <c r="E17" s="98">
        <v>9</v>
      </c>
      <c r="G17" s="24"/>
      <c r="I17" s="44"/>
      <c r="J17" s="45"/>
    </row>
    <row r="18" spans="1:10" s="5" customFormat="1" ht="15.65" customHeight="1" x14ac:dyDescent="0.35">
      <c r="A18" s="101" t="s">
        <v>4</v>
      </c>
      <c r="B18" s="99">
        <v>471369121</v>
      </c>
      <c r="C18" s="99">
        <v>485566833</v>
      </c>
      <c r="D18" s="100">
        <v>3.0120000000000001E-2</v>
      </c>
      <c r="E18" s="101">
        <v>13</v>
      </c>
      <c r="F18" s="24"/>
      <c r="G18" s="24"/>
      <c r="I18" s="44"/>
      <c r="J18" s="45"/>
    </row>
    <row r="19" spans="1:10" s="5" customFormat="1" ht="15.65" customHeight="1" x14ac:dyDescent="0.35">
      <c r="A19" s="98" t="s">
        <v>17</v>
      </c>
      <c r="B19" s="96">
        <v>119169729</v>
      </c>
      <c r="C19" s="96">
        <v>123491615</v>
      </c>
      <c r="D19" s="97">
        <v>3.6267000000000001E-2</v>
      </c>
      <c r="E19" s="98">
        <v>5</v>
      </c>
      <c r="G19" s="24"/>
      <c r="I19" s="44"/>
      <c r="J19" s="45"/>
    </row>
    <row r="20" spans="1:10" s="5" customFormat="1" ht="15.65" customHeight="1" x14ac:dyDescent="0.35">
      <c r="A20" s="101" t="s">
        <v>18</v>
      </c>
      <c r="B20" s="99">
        <v>340339495</v>
      </c>
      <c r="C20" s="99">
        <v>348863985</v>
      </c>
      <c r="D20" s="100">
        <v>2.5047E-2</v>
      </c>
      <c r="E20" s="101">
        <v>19</v>
      </c>
      <c r="G20" s="24"/>
      <c r="I20" s="44"/>
      <c r="J20" s="45"/>
    </row>
    <row r="21" spans="1:10" s="5" customFormat="1" ht="15.65" customHeight="1" x14ac:dyDescent="0.35">
      <c r="A21" s="98" t="s">
        <v>5</v>
      </c>
      <c r="B21" s="96">
        <v>140094495</v>
      </c>
      <c r="C21" s="96">
        <v>144043656</v>
      </c>
      <c r="D21" s="97">
        <v>2.8188999999999999E-2</v>
      </c>
      <c r="E21" s="98">
        <v>15</v>
      </c>
      <c r="G21" s="24"/>
      <c r="I21" s="44"/>
      <c r="J21" s="45"/>
    </row>
    <row r="22" spans="1:10" s="5" customFormat="1" ht="15.65" customHeight="1" x14ac:dyDescent="0.35">
      <c r="A22" s="101" t="s">
        <v>6</v>
      </c>
      <c r="B22" s="99">
        <v>172572202</v>
      </c>
      <c r="C22" s="99">
        <v>178732665</v>
      </c>
      <c r="D22" s="100">
        <v>3.5698000000000001E-2</v>
      </c>
      <c r="E22" s="101">
        <v>6</v>
      </c>
      <c r="G22" s="24"/>
      <c r="I22" s="44"/>
      <c r="J22" s="45"/>
    </row>
    <row r="23" spans="1:10" s="5" customFormat="1" ht="15.65" customHeight="1" x14ac:dyDescent="0.35">
      <c r="A23" s="98" t="s">
        <v>19</v>
      </c>
      <c r="B23" s="96">
        <v>122844233</v>
      </c>
      <c r="C23" s="96">
        <v>126019401</v>
      </c>
      <c r="D23" s="97">
        <v>2.5846999999999998E-2</v>
      </c>
      <c r="E23" s="98">
        <v>18</v>
      </c>
      <c r="G23" s="24"/>
      <c r="I23" s="44"/>
      <c r="J23" s="45"/>
    </row>
    <row r="24" spans="1:10" s="5" customFormat="1" ht="15.65" customHeight="1" x14ac:dyDescent="0.35">
      <c r="A24" s="101" t="s">
        <v>20</v>
      </c>
      <c r="B24" s="99">
        <v>289622262</v>
      </c>
      <c r="C24" s="99">
        <v>304044983</v>
      </c>
      <c r="D24" s="100">
        <v>4.9798000000000002E-2</v>
      </c>
      <c r="E24" s="101">
        <v>1</v>
      </c>
      <c r="G24" s="24"/>
      <c r="I24" s="44"/>
      <c r="J24" s="45"/>
    </row>
    <row r="25" spans="1:10" s="5" customFormat="1" ht="15.65" customHeight="1" thickBot="1" x14ac:dyDescent="0.4">
      <c r="A25" s="98" t="s">
        <v>21</v>
      </c>
      <c r="B25" s="102">
        <v>597291448</v>
      </c>
      <c r="C25" s="102">
        <v>623157502</v>
      </c>
      <c r="D25" s="103">
        <v>4.3305999999999997E-2</v>
      </c>
      <c r="E25" s="104">
        <v>2</v>
      </c>
      <c r="G25" s="24"/>
      <c r="I25" s="44"/>
      <c r="J25" s="45"/>
    </row>
    <row r="26" spans="1:10" s="5" customFormat="1" ht="20.149999999999999" customHeight="1" thickBot="1" x14ac:dyDescent="0.4">
      <c r="A26" s="111" t="s">
        <v>22</v>
      </c>
      <c r="B26" s="105">
        <v>5536285008</v>
      </c>
      <c r="C26" s="105">
        <v>5720524064</v>
      </c>
      <c r="D26" s="106">
        <v>3.3278463036814809E-2</v>
      </c>
      <c r="E26" s="107"/>
      <c r="G26" s="24"/>
      <c r="I26" s="46"/>
      <c r="J26" s="45"/>
    </row>
    <row r="27" spans="1:10" s="5" customFormat="1" ht="13" customHeight="1" x14ac:dyDescent="0.3">
      <c r="A27" s="47"/>
      <c r="B27" s="47"/>
      <c r="C27" s="47"/>
      <c r="D27" s="47"/>
      <c r="E27" s="47"/>
    </row>
    <row r="28" spans="1:10" s="5" customFormat="1" ht="12.5" customHeight="1" x14ac:dyDescent="0.3">
      <c r="A28" s="47"/>
      <c r="B28" s="48"/>
      <c r="C28" s="47"/>
      <c r="D28" s="47"/>
      <c r="E28" s="47"/>
    </row>
    <row r="29" spans="1:10" s="5" customFormat="1" ht="13" x14ac:dyDescent="0.3">
      <c r="B29" s="48"/>
      <c r="C29" s="49"/>
    </row>
    <row r="30" spans="1:10" s="5" customFormat="1" ht="13" x14ac:dyDescent="0.3">
      <c r="B30" s="48"/>
      <c r="C30" s="47"/>
    </row>
    <row r="31" spans="1:10" x14ac:dyDescent="0.35">
      <c r="B31" s="48"/>
      <c r="C31" s="47"/>
    </row>
    <row r="32" spans="1:10" x14ac:dyDescent="0.35">
      <c r="B32" s="48"/>
      <c r="C32" s="47"/>
    </row>
    <row r="33" spans="2:3" x14ac:dyDescent="0.35">
      <c r="B33" s="48"/>
      <c r="C33" s="47"/>
    </row>
    <row r="34" spans="2:3" x14ac:dyDescent="0.35">
      <c r="B34" s="48"/>
      <c r="C34" s="47"/>
    </row>
    <row r="35" spans="2:3" x14ac:dyDescent="0.35">
      <c r="B35" s="48"/>
      <c r="C35" s="47"/>
    </row>
    <row r="36" spans="2:3" x14ac:dyDescent="0.35">
      <c r="B36" s="48"/>
      <c r="C36" s="47"/>
    </row>
    <row r="37" spans="2:3" x14ac:dyDescent="0.35">
      <c r="B37" s="48"/>
      <c r="C37" s="47"/>
    </row>
    <row r="38" spans="2:3" x14ac:dyDescent="0.35">
      <c r="B38" s="48"/>
      <c r="C38" s="47"/>
    </row>
    <row r="39" spans="2:3" x14ac:dyDescent="0.35">
      <c r="B39" s="48"/>
      <c r="C39" s="47"/>
    </row>
    <row r="40" spans="2:3" x14ac:dyDescent="0.35">
      <c r="B40" s="48"/>
      <c r="C40" s="47"/>
    </row>
    <row r="41" spans="2:3" x14ac:dyDescent="0.35">
      <c r="B41" s="48"/>
      <c r="C41" s="47"/>
    </row>
    <row r="42" spans="2:3" x14ac:dyDescent="0.35">
      <c r="B42" s="48"/>
      <c r="C42" s="47"/>
    </row>
    <row r="43" spans="2:3" x14ac:dyDescent="0.35">
      <c r="B43" s="48"/>
      <c r="C43" s="47"/>
    </row>
    <row r="44" spans="2:3" x14ac:dyDescent="0.35">
      <c r="B44" s="48"/>
      <c r="C44" s="47"/>
    </row>
    <row r="45" spans="2:3" x14ac:dyDescent="0.35">
      <c r="B45" s="48"/>
      <c r="C45" s="47"/>
    </row>
    <row r="46" spans="2:3" x14ac:dyDescent="0.35">
      <c r="B46" s="48"/>
      <c r="C46" s="47"/>
    </row>
    <row r="47" spans="2:3" x14ac:dyDescent="0.35">
      <c r="B47" s="48"/>
      <c r="C47" s="47"/>
    </row>
    <row r="48" spans="2:3" x14ac:dyDescent="0.35">
      <c r="B48" s="48"/>
      <c r="C48" s="47"/>
    </row>
    <row r="49" spans="2:3" x14ac:dyDescent="0.35">
      <c r="B49" s="48"/>
      <c r="C49" s="47"/>
    </row>
    <row r="50" spans="2:3" x14ac:dyDescent="0.35">
      <c r="B50" s="48"/>
      <c r="C50" s="47"/>
    </row>
    <row r="51" spans="2:3" x14ac:dyDescent="0.35">
      <c r="B51" s="11"/>
      <c r="C51" s="50"/>
    </row>
    <row r="52" spans="2:3" x14ac:dyDescent="0.35">
      <c r="B52" s="11"/>
      <c r="C52" s="50"/>
    </row>
    <row r="53" spans="2:3" x14ac:dyDescent="0.35">
      <c r="B53" s="11"/>
      <c r="C53" s="50"/>
    </row>
    <row r="54" spans="2:3" x14ac:dyDescent="0.35">
      <c r="B54" s="11"/>
      <c r="C54" s="50"/>
    </row>
    <row r="55" spans="2:3" x14ac:dyDescent="0.35">
      <c r="B55" s="11"/>
    </row>
    <row r="56" spans="2:3" x14ac:dyDescent="0.35">
      <c r="B56" s="11"/>
    </row>
    <row r="57" spans="2:3" x14ac:dyDescent="0.35">
      <c r="B57" s="11"/>
    </row>
    <row r="58" spans="2:3" x14ac:dyDescent="0.35">
      <c r="B58" s="11"/>
    </row>
    <row r="59" spans="2:3" x14ac:dyDescent="0.35">
      <c r="B59" s="11"/>
    </row>
    <row r="60" spans="2:3" x14ac:dyDescent="0.35">
      <c r="B60" s="11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G53"/>
  <sheetViews>
    <sheetView showGridLines="0" showRuler="0" zoomScale="70" zoomScaleNormal="70" workbookViewId="0">
      <selection activeCell="B4" sqref="B4:E26"/>
    </sheetView>
  </sheetViews>
  <sheetFormatPr defaultColWidth="9.23046875" defaultRowHeight="15.5" x14ac:dyDescent="0.35"/>
  <cols>
    <col min="1" max="1" width="30.53515625" style="9" customWidth="1"/>
    <col min="2" max="2" width="24.921875" style="9" customWidth="1"/>
    <col min="3" max="3" width="23.15234375" style="9" customWidth="1"/>
    <col min="4" max="4" width="13.23046875" style="9" customWidth="1"/>
    <col min="5" max="5" width="7.23046875" style="9" customWidth="1"/>
    <col min="6" max="6" width="9.23046875" style="9"/>
    <col min="7" max="7" width="10" style="9" bestFit="1" customWidth="1"/>
    <col min="8" max="16384" width="9.23046875" style="9"/>
  </cols>
  <sheetData>
    <row r="1" spans="1:7" s="5" customFormat="1" ht="19" x14ac:dyDescent="0.4">
      <c r="A1" s="41" t="s">
        <v>189</v>
      </c>
      <c r="B1" s="41"/>
      <c r="C1" s="41"/>
      <c r="D1" s="41"/>
      <c r="E1" s="41"/>
    </row>
    <row r="2" spans="1:7" s="5" customFormat="1" ht="20.5" customHeight="1" thickBot="1" x14ac:dyDescent="0.4">
      <c r="A2" s="33" t="s">
        <v>98</v>
      </c>
      <c r="B2" s="30"/>
      <c r="C2" s="30"/>
      <c r="D2" s="30"/>
      <c r="E2" s="39"/>
      <c r="F2" s="8"/>
    </row>
    <row r="3" spans="1:7" s="5" customFormat="1" ht="43" customHeight="1" thickBot="1" x14ac:dyDescent="0.3">
      <c r="A3" s="112" t="s">
        <v>23</v>
      </c>
      <c r="B3" s="109" t="s">
        <v>192</v>
      </c>
      <c r="C3" s="109" t="s">
        <v>355</v>
      </c>
      <c r="D3" s="109" t="s">
        <v>24</v>
      </c>
      <c r="E3" s="109" t="s">
        <v>25</v>
      </c>
    </row>
    <row r="4" spans="1:7" s="5" customFormat="1" ht="20.149999999999999" customHeight="1" x14ac:dyDescent="0.35">
      <c r="A4" s="95" t="s">
        <v>7</v>
      </c>
      <c r="B4" s="93">
        <v>123865692</v>
      </c>
      <c r="C4" s="93">
        <v>127586070</v>
      </c>
      <c r="D4" s="94">
        <v>3.0036E-2</v>
      </c>
      <c r="E4" s="95">
        <v>16</v>
      </c>
      <c r="G4" s="52"/>
    </row>
    <row r="5" spans="1:7" s="5" customFormat="1" ht="15.65" customHeight="1" x14ac:dyDescent="0.35">
      <c r="A5" s="98" t="s">
        <v>0</v>
      </c>
      <c r="B5" s="96">
        <v>227541286</v>
      </c>
      <c r="C5" s="96">
        <v>233316780</v>
      </c>
      <c r="D5" s="97">
        <v>2.5381999999999998E-2</v>
      </c>
      <c r="E5" s="98">
        <v>21</v>
      </c>
      <c r="G5" s="52"/>
    </row>
    <row r="6" spans="1:7" s="5" customFormat="1" ht="15.65" customHeight="1" x14ac:dyDescent="0.35">
      <c r="A6" s="101" t="s">
        <v>1</v>
      </c>
      <c r="B6" s="99">
        <v>198735689</v>
      </c>
      <c r="C6" s="99">
        <v>203526047</v>
      </c>
      <c r="D6" s="100">
        <v>2.4104E-2</v>
      </c>
      <c r="E6" s="101">
        <v>22</v>
      </c>
      <c r="G6" s="52"/>
    </row>
    <row r="7" spans="1:7" s="5" customFormat="1" ht="15.65" customHeight="1" x14ac:dyDescent="0.35">
      <c r="A7" s="98" t="s">
        <v>8</v>
      </c>
      <c r="B7" s="96">
        <v>187785080</v>
      </c>
      <c r="C7" s="96">
        <v>200794538</v>
      </c>
      <c r="D7" s="97">
        <v>6.9278000000000006E-2</v>
      </c>
      <c r="E7" s="98">
        <v>1</v>
      </c>
      <c r="G7" s="52"/>
    </row>
    <row r="8" spans="1:7" s="5" customFormat="1" ht="15.65" customHeight="1" x14ac:dyDescent="0.35">
      <c r="A8" s="101" t="s">
        <v>9</v>
      </c>
      <c r="B8" s="99">
        <v>251958963</v>
      </c>
      <c r="C8" s="99">
        <v>258527220</v>
      </c>
      <c r="D8" s="100">
        <v>2.6068999999999998E-2</v>
      </c>
      <c r="E8" s="101">
        <v>19</v>
      </c>
      <c r="G8" s="52"/>
    </row>
    <row r="9" spans="1:7" s="5" customFormat="1" ht="15.65" customHeight="1" x14ac:dyDescent="0.35">
      <c r="A9" s="98" t="s">
        <v>10</v>
      </c>
      <c r="B9" s="96">
        <v>224721905</v>
      </c>
      <c r="C9" s="96">
        <v>232864570</v>
      </c>
      <c r="D9" s="97">
        <v>3.6234000000000002E-2</v>
      </c>
      <c r="E9" s="98">
        <v>8</v>
      </c>
      <c r="G9" s="52"/>
    </row>
    <row r="10" spans="1:7" s="5" customFormat="1" ht="15.65" customHeight="1" x14ac:dyDescent="0.35">
      <c r="A10" s="101" t="s">
        <v>2</v>
      </c>
      <c r="B10" s="99">
        <v>228558498</v>
      </c>
      <c r="C10" s="99">
        <v>235865075</v>
      </c>
      <c r="D10" s="100">
        <v>3.1968000000000003E-2</v>
      </c>
      <c r="E10" s="101">
        <v>12</v>
      </c>
      <c r="G10" s="52"/>
    </row>
    <row r="11" spans="1:7" s="5" customFormat="1" ht="15.65" customHeight="1" x14ac:dyDescent="0.35">
      <c r="A11" s="98" t="s">
        <v>3</v>
      </c>
      <c r="B11" s="96">
        <v>129341300</v>
      </c>
      <c r="C11" s="96">
        <v>135286078</v>
      </c>
      <c r="D11" s="97">
        <v>4.5962000000000003E-2</v>
      </c>
      <c r="E11" s="98">
        <v>4</v>
      </c>
      <c r="G11" s="52"/>
    </row>
    <row r="12" spans="1:7" s="5" customFormat="1" ht="15.65" customHeight="1" x14ac:dyDescent="0.35">
      <c r="A12" s="101" t="s">
        <v>11</v>
      </c>
      <c r="B12" s="99">
        <v>212626190</v>
      </c>
      <c r="C12" s="99">
        <v>218870068</v>
      </c>
      <c r="D12" s="100">
        <v>2.9366E-2</v>
      </c>
      <c r="E12" s="101">
        <v>17</v>
      </c>
      <c r="G12" s="52"/>
    </row>
    <row r="13" spans="1:7" s="5" customFormat="1" ht="15.65" customHeight="1" x14ac:dyDescent="0.35">
      <c r="A13" s="98" t="s">
        <v>12</v>
      </c>
      <c r="B13" s="96">
        <v>338438972</v>
      </c>
      <c r="C13" s="96">
        <v>350646429</v>
      </c>
      <c r="D13" s="97">
        <v>3.6069999999999998E-2</v>
      </c>
      <c r="E13" s="98">
        <v>9</v>
      </c>
      <c r="G13" s="52"/>
    </row>
    <row r="14" spans="1:7" s="5" customFormat="1" ht="15.65" customHeight="1" x14ac:dyDescent="0.35">
      <c r="A14" s="101" t="s">
        <v>13</v>
      </c>
      <c r="B14" s="99">
        <v>417587526</v>
      </c>
      <c r="C14" s="99">
        <v>435020822</v>
      </c>
      <c r="D14" s="100">
        <v>4.1748E-2</v>
      </c>
      <c r="E14" s="101">
        <v>5</v>
      </c>
      <c r="G14" s="52"/>
    </row>
    <row r="15" spans="1:7" s="5" customFormat="1" ht="15.65" customHeight="1" x14ac:dyDescent="0.35">
      <c r="A15" s="98" t="s">
        <v>14</v>
      </c>
      <c r="B15" s="96">
        <v>276915372</v>
      </c>
      <c r="C15" s="96">
        <v>285593784</v>
      </c>
      <c r="D15" s="97">
        <v>3.134E-2</v>
      </c>
      <c r="E15" s="98">
        <v>13</v>
      </c>
      <c r="G15" s="52"/>
    </row>
    <row r="16" spans="1:7" s="5" customFormat="1" ht="15.65" customHeight="1" x14ac:dyDescent="0.35">
      <c r="A16" s="101" t="s">
        <v>15</v>
      </c>
      <c r="B16" s="99">
        <v>250556549</v>
      </c>
      <c r="C16" s="99">
        <v>258924601</v>
      </c>
      <c r="D16" s="100">
        <v>3.3397999999999997E-2</v>
      </c>
      <c r="E16" s="101">
        <v>11</v>
      </c>
      <c r="G16" s="52"/>
    </row>
    <row r="17" spans="1:7" s="5" customFormat="1" ht="15.65" customHeight="1" x14ac:dyDescent="0.35">
      <c r="A17" s="98" t="s">
        <v>16</v>
      </c>
      <c r="B17" s="96">
        <v>202630790</v>
      </c>
      <c r="C17" s="96">
        <v>209781342</v>
      </c>
      <c r="D17" s="97">
        <v>3.5289000000000001E-2</v>
      </c>
      <c r="E17" s="98">
        <v>10</v>
      </c>
      <c r="G17" s="52"/>
    </row>
    <row r="18" spans="1:7" s="5" customFormat="1" ht="15.65" customHeight="1" x14ac:dyDescent="0.35">
      <c r="A18" s="101" t="s">
        <v>4</v>
      </c>
      <c r="B18" s="99">
        <v>471049392</v>
      </c>
      <c r="C18" s="99">
        <v>485566833</v>
      </c>
      <c r="D18" s="100">
        <v>3.0818999999999999E-2</v>
      </c>
      <c r="E18" s="101">
        <v>14</v>
      </c>
      <c r="G18" s="52"/>
    </row>
    <row r="19" spans="1:7" s="5" customFormat="1" ht="15.65" customHeight="1" x14ac:dyDescent="0.35">
      <c r="A19" s="98" t="s">
        <v>17</v>
      </c>
      <c r="B19" s="96">
        <v>118885845</v>
      </c>
      <c r="C19" s="96">
        <v>123491615</v>
      </c>
      <c r="D19" s="97">
        <v>3.8740999999999998E-2</v>
      </c>
      <c r="E19" s="98">
        <v>6</v>
      </c>
      <c r="G19" s="52"/>
    </row>
    <row r="20" spans="1:7" s="5" customFormat="1" ht="15.65" customHeight="1" x14ac:dyDescent="0.35">
      <c r="A20" s="101" t="s">
        <v>18</v>
      </c>
      <c r="B20" s="99">
        <v>340036767</v>
      </c>
      <c r="C20" s="99">
        <v>348863985</v>
      </c>
      <c r="D20" s="100">
        <v>2.596E-2</v>
      </c>
      <c r="E20" s="101">
        <v>20</v>
      </c>
      <c r="G20" s="52"/>
    </row>
    <row r="21" spans="1:7" s="5" customFormat="1" ht="15.65" customHeight="1" x14ac:dyDescent="0.35">
      <c r="A21" s="98" t="s">
        <v>5</v>
      </c>
      <c r="B21" s="96">
        <v>139808838</v>
      </c>
      <c r="C21" s="96">
        <v>144043656</v>
      </c>
      <c r="D21" s="97">
        <v>3.0290000000000001E-2</v>
      </c>
      <c r="E21" s="98">
        <v>15</v>
      </c>
      <c r="G21" s="52"/>
    </row>
    <row r="22" spans="1:7" s="5" customFormat="1" ht="15.65" customHeight="1" x14ac:dyDescent="0.35">
      <c r="A22" s="101" t="s">
        <v>6</v>
      </c>
      <c r="B22" s="99">
        <v>172265482</v>
      </c>
      <c r="C22" s="99">
        <v>178732665</v>
      </c>
      <c r="D22" s="100">
        <v>3.7541999999999999E-2</v>
      </c>
      <c r="E22" s="101">
        <v>7</v>
      </c>
      <c r="G22" s="52"/>
    </row>
    <row r="23" spans="1:7" s="5" customFormat="1" ht="15.65" customHeight="1" x14ac:dyDescent="0.35">
      <c r="A23" s="98" t="s">
        <v>19</v>
      </c>
      <c r="B23" s="96">
        <v>122561057</v>
      </c>
      <c r="C23" s="96">
        <v>126019401</v>
      </c>
      <c r="D23" s="97">
        <v>2.8216999999999999E-2</v>
      </c>
      <c r="E23" s="98">
        <v>18</v>
      </c>
      <c r="G23" s="52"/>
    </row>
    <row r="24" spans="1:7" s="5" customFormat="1" ht="15.65" customHeight="1" x14ac:dyDescent="0.35">
      <c r="A24" s="101" t="s">
        <v>20</v>
      </c>
      <c r="B24" s="99">
        <v>289305593</v>
      </c>
      <c r="C24" s="99">
        <v>304044983</v>
      </c>
      <c r="D24" s="100">
        <v>5.0946999999999999E-2</v>
      </c>
      <c r="E24" s="101">
        <v>2</v>
      </c>
      <c r="G24" s="52"/>
    </row>
    <row r="25" spans="1:7" s="5" customFormat="1" ht="15.65" customHeight="1" thickBot="1" x14ac:dyDescent="0.4">
      <c r="A25" s="104" t="s">
        <v>21</v>
      </c>
      <c r="B25" s="102">
        <v>594711882</v>
      </c>
      <c r="C25" s="102">
        <v>623157502</v>
      </c>
      <c r="D25" s="103">
        <v>4.7830999999999999E-2</v>
      </c>
      <c r="E25" s="104">
        <v>3</v>
      </c>
      <c r="G25" s="52"/>
    </row>
    <row r="26" spans="1:7" s="5" customFormat="1" ht="20.149999999999999" customHeight="1" thickBot="1" x14ac:dyDescent="0.4">
      <c r="A26" s="111" t="s">
        <v>22</v>
      </c>
      <c r="B26" s="105">
        <v>5519888668</v>
      </c>
      <c r="C26" s="105">
        <v>5720524064</v>
      </c>
      <c r="D26" s="106">
        <v>3.6347725120458897E-2</v>
      </c>
      <c r="E26" s="107"/>
    </row>
    <row r="27" spans="1:7" s="5" customFormat="1" ht="12.5" x14ac:dyDescent="0.25">
      <c r="A27" s="53"/>
    </row>
    <row r="28" spans="1:7" s="5" customFormat="1" ht="12.5" x14ac:dyDescent="0.25"/>
    <row r="30" spans="1:7" x14ac:dyDescent="0.35">
      <c r="C30" s="11"/>
    </row>
    <row r="31" spans="1:7" x14ac:dyDescent="0.35">
      <c r="C31" s="11"/>
    </row>
    <row r="32" spans="1:7" x14ac:dyDescent="0.35">
      <c r="C32" s="11"/>
    </row>
    <row r="33" spans="3:3" x14ac:dyDescent="0.35">
      <c r="C33" s="11"/>
    </row>
    <row r="34" spans="3:3" x14ac:dyDescent="0.35">
      <c r="C34" s="11"/>
    </row>
    <row r="35" spans="3:3" x14ac:dyDescent="0.35">
      <c r="C35" s="11"/>
    </row>
    <row r="36" spans="3:3" x14ac:dyDescent="0.35">
      <c r="C36" s="11"/>
    </row>
    <row r="37" spans="3:3" x14ac:dyDescent="0.35">
      <c r="C37" s="11"/>
    </row>
    <row r="38" spans="3:3" x14ac:dyDescent="0.35">
      <c r="C38" s="11"/>
    </row>
    <row r="39" spans="3:3" x14ac:dyDescent="0.35">
      <c r="C39" s="11"/>
    </row>
    <row r="40" spans="3:3" x14ac:dyDescent="0.35">
      <c r="C40" s="11"/>
    </row>
    <row r="41" spans="3:3" x14ac:dyDescent="0.35">
      <c r="C41" s="11"/>
    </row>
    <row r="42" spans="3:3" x14ac:dyDescent="0.35">
      <c r="C42" s="11"/>
    </row>
    <row r="43" spans="3:3" x14ac:dyDescent="0.35">
      <c r="C43" s="11"/>
    </row>
    <row r="44" spans="3:3" x14ac:dyDescent="0.35">
      <c r="C44" s="11"/>
    </row>
    <row r="45" spans="3:3" x14ac:dyDescent="0.35">
      <c r="C45" s="11"/>
    </row>
    <row r="46" spans="3:3" x14ac:dyDescent="0.35">
      <c r="C46" s="11"/>
    </row>
    <row r="47" spans="3:3" x14ac:dyDescent="0.35">
      <c r="C47" s="11"/>
    </row>
    <row r="48" spans="3:3" x14ac:dyDescent="0.35">
      <c r="C48" s="11"/>
    </row>
    <row r="49" spans="2:3" x14ac:dyDescent="0.35">
      <c r="C49" s="11"/>
    </row>
    <row r="50" spans="2:3" x14ac:dyDescent="0.35">
      <c r="C50" s="11"/>
    </row>
    <row r="51" spans="2:3" x14ac:dyDescent="0.35">
      <c r="B51" s="11"/>
      <c r="C51" s="11"/>
    </row>
    <row r="52" spans="2:3" x14ac:dyDescent="0.35">
      <c r="B52" s="11"/>
      <c r="C52" s="11"/>
    </row>
    <row r="53" spans="2:3" x14ac:dyDescent="0.35">
      <c r="B53" s="11"/>
      <c r="C53" s="11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E28"/>
  <sheetViews>
    <sheetView showGridLines="0" zoomScale="70" zoomScaleNormal="70" workbookViewId="0">
      <selection activeCell="B4" sqref="B4:D26"/>
    </sheetView>
  </sheetViews>
  <sheetFormatPr defaultColWidth="9.23046875" defaultRowHeight="15.5" x14ac:dyDescent="0.35"/>
  <cols>
    <col min="1" max="1" width="29.15234375" style="6" customWidth="1"/>
    <col min="2" max="3" width="20.23046875" style="6" customWidth="1"/>
    <col min="4" max="4" width="7.3828125" style="6" customWidth="1"/>
    <col min="5" max="16384" width="9.23046875" style="6"/>
  </cols>
  <sheetData>
    <row r="1" spans="1:4" ht="19" x14ac:dyDescent="0.4">
      <c r="A1" s="15" t="s">
        <v>193</v>
      </c>
      <c r="D1" s="54"/>
    </row>
    <row r="2" spans="1:4" s="1" customFormat="1" ht="23" customHeight="1" thickBot="1" x14ac:dyDescent="0.4">
      <c r="A2" s="23" t="s">
        <v>98</v>
      </c>
      <c r="B2" s="37"/>
      <c r="C2" s="37"/>
      <c r="D2" s="37"/>
    </row>
    <row r="3" spans="1:4" s="1" customFormat="1" ht="62.4" customHeight="1" thickBot="1" x14ac:dyDescent="0.3">
      <c r="A3" s="118" t="s">
        <v>23</v>
      </c>
      <c r="B3" s="119" t="s">
        <v>194</v>
      </c>
      <c r="C3" s="119" t="s">
        <v>99</v>
      </c>
      <c r="D3" s="119" t="s">
        <v>25</v>
      </c>
    </row>
    <row r="4" spans="1:4" s="1" customFormat="1" ht="20.149999999999999" customHeight="1" x14ac:dyDescent="0.35">
      <c r="A4" s="22" t="s">
        <v>7</v>
      </c>
      <c r="B4" s="93">
        <v>127586070</v>
      </c>
      <c r="C4" s="113">
        <v>1847.761299946415</v>
      </c>
      <c r="D4" s="95">
        <v>12</v>
      </c>
    </row>
    <row r="5" spans="1:4" s="1" customFormat="1" ht="15.65" customHeight="1" x14ac:dyDescent="0.35">
      <c r="A5" s="110" t="s">
        <v>0</v>
      </c>
      <c r="B5" s="96">
        <v>233316780</v>
      </c>
      <c r="C5" s="114">
        <v>1984.1380717912084</v>
      </c>
      <c r="D5" s="98">
        <v>6</v>
      </c>
    </row>
    <row r="6" spans="1:4" s="1" customFormat="1" ht="15.65" customHeight="1" x14ac:dyDescent="0.35">
      <c r="A6" s="22" t="s">
        <v>1</v>
      </c>
      <c r="B6" s="99">
        <v>203526047</v>
      </c>
      <c r="C6" s="115">
        <v>1780.7861317700585</v>
      </c>
      <c r="D6" s="101">
        <v>14</v>
      </c>
    </row>
    <row r="7" spans="1:4" s="1" customFormat="1" ht="15.65" customHeight="1" x14ac:dyDescent="0.35">
      <c r="A7" s="110" t="s">
        <v>8</v>
      </c>
      <c r="B7" s="96">
        <v>200794538</v>
      </c>
      <c r="C7" s="114">
        <v>2079.5225460345077</v>
      </c>
      <c r="D7" s="98">
        <v>3</v>
      </c>
    </row>
    <row r="8" spans="1:4" s="1" customFormat="1" ht="15.65" customHeight="1" x14ac:dyDescent="0.35">
      <c r="A8" s="22" t="s">
        <v>9</v>
      </c>
      <c r="B8" s="99">
        <v>258527220</v>
      </c>
      <c r="C8" s="115">
        <v>1664.4919166360844</v>
      </c>
      <c r="D8" s="101">
        <v>20</v>
      </c>
    </row>
    <row r="9" spans="1:4" s="1" customFormat="1" ht="15.65" customHeight="1" x14ac:dyDescent="0.35">
      <c r="A9" s="110" t="s">
        <v>10</v>
      </c>
      <c r="B9" s="96">
        <v>232864570</v>
      </c>
      <c r="C9" s="114">
        <v>1719.903171484704</v>
      </c>
      <c r="D9" s="98">
        <v>18</v>
      </c>
    </row>
    <row r="10" spans="1:4" s="1" customFormat="1" ht="15.65" customHeight="1" x14ac:dyDescent="0.35">
      <c r="A10" s="22" t="s">
        <v>2</v>
      </c>
      <c r="B10" s="99">
        <v>235865075</v>
      </c>
      <c r="C10" s="115">
        <v>1761.6200864882628</v>
      </c>
      <c r="D10" s="101">
        <v>16</v>
      </c>
    </row>
    <row r="11" spans="1:4" s="1" customFormat="1" ht="15.65" customHeight="1" x14ac:dyDescent="0.35">
      <c r="A11" s="110" t="s">
        <v>3</v>
      </c>
      <c r="B11" s="96">
        <v>135286078</v>
      </c>
      <c r="C11" s="114">
        <v>1889.2065074710235</v>
      </c>
      <c r="D11" s="98">
        <v>9</v>
      </c>
    </row>
    <row r="12" spans="1:4" s="1" customFormat="1" ht="15.65" customHeight="1" x14ac:dyDescent="0.35">
      <c r="A12" s="22" t="s">
        <v>11</v>
      </c>
      <c r="B12" s="99">
        <v>218870068</v>
      </c>
      <c r="C12" s="115">
        <v>1759.872538535142</v>
      </c>
      <c r="D12" s="101">
        <v>17</v>
      </c>
    </row>
    <row r="13" spans="1:4" s="1" customFormat="1" ht="15.65" customHeight="1" x14ac:dyDescent="0.35">
      <c r="A13" s="110" t="s">
        <v>12</v>
      </c>
      <c r="B13" s="96">
        <v>350646429</v>
      </c>
      <c r="C13" s="114">
        <v>1854.1243198654802</v>
      </c>
      <c r="D13" s="98">
        <v>11</v>
      </c>
    </row>
    <row r="14" spans="1:4" s="1" customFormat="1" ht="15.65" customHeight="1" x14ac:dyDescent="0.35">
      <c r="A14" s="22" t="s">
        <v>13</v>
      </c>
      <c r="B14" s="99">
        <v>435020822</v>
      </c>
      <c r="C14" s="115">
        <v>1802.9559685347435</v>
      </c>
      <c r="D14" s="101">
        <v>13</v>
      </c>
    </row>
    <row r="15" spans="1:4" s="1" customFormat="1" ht="15.65" customHeight="1" x14ac:dyDescent="0.35">
      <c r="A15" s="110" t="s">
        <v>14</v>
      </c>
      <c r="B15" s="96">
        <v>285593784</v>
      </c>
      <c r="C15" s="114">
        <v>2008.9884776094204</v>
      </c>
      <c r="D15" s="98">
        <v>5</v>
      </c>
    </row>
    <row r="16" spans="1:4" s="1" customFormat="1" ht="15.65" customHeight="1" x14ac:dyDescent="0.35">
      <c r="A16" s="22" t="s">
        <v>15</v>
      </c>
      <c r="B16" s="99">
        <v>258924601</v>
      </c>
      <c r="C16" s="115">
        <v>1771.8057220671155</v>
      </c>
      <c r="D16" s="101">
        <v>15</v>
      </c>
    </row>
    <row r="17" spans="1:5" s="1" customFormat="1" ht="15.65" customHeight="1" x14ac:dyDescent="0.35">
      <c r="A17" s="110" t="s">
        <v>16</v>
      </c>
      <c r="B17" s="96">
        <v>209781342</v>
      </c>
      <c r="C17" s="114">
        <v>1571.4899919096276</v>
      </c>
      <c r="D17" s="98">
        <v>21</v>
      </c>
    </row>
    <row r="18" spans="1:5" s="1" customFormat="1" ht="15.65" customHeight="1" x14ac:dyDescent="0.35">
      <c r="A18" s="22" t="s">
        <v>4</v>
      </c>
      <c r="B18" s="99">
        <v>485566833</v>
      </c>
      <c r="C18" s="115">
        <v>2031.5073885648781</v>
      </c>
      <c r="D18" s="101">
        <v>4</v>
      </c>
    </row>
    <row r="19" spans="1:5" s="1" customFormat="1" ht="15.65" customHeight="1" x14ac:dyDescent="0.35">
      <c r="A19" s="110" t="s">
        <v>17</v>
      </c>
      <c r="B19" s="96">
        <v>123491615</v>
      </c>
      <c r="C19" s="114">
        <v>2097.2371482431263</v>
      </c>
      <c r="D19" s="98">
        <v>2</v>
      </c>
    </row>
    <row r="20" spans="1:5" s="1" customFormat="1" ht="15.65" customHeight="1" x14ac:dyDescent="0.35">
      <c r="A20" s="22" t="s">
        <v>18</v>
      </c>
      <c r="B20" s="99">
        <v>348863985</v>
      </c>
      <c r="C20" s="115">
        <v>1980.7187020950435</v>
      </c>
      <c r="D20" s="101">
        <v>7</v>
      </c>
    </row>
    <row r="21" spans="1:5" s="1" customFormat="1" ht="15.65" customHeight="1" x14ac:dyDescent="0.35">
      <c r="A21" s="110" t="s">
        <v>5</v>
      </c>
      <c r="B21" s="96">
        <v>144043656</v>
      </c>
      <c r="C21" s="114">
        <v>2149.4561733369146</v>
      </c>
      <c r="D21" s="98">
        <v>1</v>
      </c>
    </row>
    <row r="22" spans="1:5" s="1" customFormat="1" ht="15.65" customHeight="1" x14ac:dyDescent="0.35">
      <c r="A22" s="22" t="s">
        <v>6</v>
      </c>
      <c r="B22" s="99">
        <v>178732665</v>
      </c>
      <c r="C22" s="115">
        <v>1924.754092181779</v>
      </c>
      <c r="D22" s="101">
        <v>8</v>
      </c>
      <c r="E22" s="55"/>
    </row>
    <row r="23" spans="1:5" s="1" customFormat="1" ht="15.65" customHeight="1" x14ac:dyDescent="0.35">
      <c r="A23" s="110" t="s">
        <v>19</v>
      </c>
      <c r="B23" s="96">
        <v>126019401</v>
      </c>
      <c r="C23" s="114">
        <v>1342.2597724900411</v>
      </c>
      <c r="D23" s="98">
        <v>22</v>
      </c>
    </row>
    <row r="24" spans="1:5" s="1" customFormat="1" ht="15.65" customHeight="1" x14ac:dyDescent="0.35">
      <c r="A24" s="22" t="s">
        <v>20</v>
      </c>
      <c r="B24" s="99">
        <v>304044983</v>
      </c>
      <c r="C24" s="115">
        <v>1882.5615333176477</v>
      </c>
      <c r="D24" s="101">
        <v>10</v>
      </c>
    </row>
    <row r="25" spans="1:5" s="1" customFormat="1" ht="15.65" customHeight="1" thickBot="1" x14ac:dyDescent="0.4">
      <c r="A25" s="110" t="s">
        <v>21</v>
      </c>
      <c r="B25" s="102">
        <v>623157502</v>
      </c>
      <c r="C25" s="116">
        <v>1674.7538949014886</v>
      </c>
      <c r="D25" s="104">
        <v>19</v>
      </c>
    </row>
    <row r="26" spans="1:5" s="1" customFormat="1" ht="20.149999999999999" customHeight="1" thickBot="1" x14ac:dyDescent="0.4">
      <c r="A26" s="120" t="s">
        <v>22</v>
      </c>
      <c r="B26" s="105">
        <v>5720524064</v>
      </c>
      <c r="C26" s="117">
        <v>1826.686357307992</v>
      </c>
      <c r="D26" s="111"/>
    </row>
    <row r="27" spans="1:5" s="1" customFormat="1" x14ac:dyDescent="0.35">
      <c r="A27" s="22"/>
      <c r="B27" s="22"/>
      <c r="C27" s="22"/>
      <c r="D27" s="22"/>
    </row>
    <row r="28" spans="1:5" x14ac:dyDescent="0.35">
      <c r="D28" s="56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E31"/>
  <sheetViews>
    <sheetView showGridLines="0" zoomScale="70" zoomScaleNormal="70" workbookViewId="0">
      <selection activeCell="B4" sqref="B4:D26"/>
    </sheetView>
  </sheetViews>
  <sheetFormatPr defaultColWidth="9.23046875" defaultRowHeight="15.5" x14ac:dyDescent="0.35"/>
  <cols>
    <col min="1" max="1" width="27.23046875" style="6" customWidth="1"/>
    <col min="2" max="2" width="19.61328125" style="6" customWidth="1"/>
    <col min="3" max="3" width="17.4609375" style="6" customWidth="1"/>
    <col min="4" max="4" width="24.07421875" style="6" customWidth="1"/>
    <col min="5" max="16384" width="9.23046875" style="6"/>
  </cols>
  <sheetData>
    <row r="1" spans="1:5" ht="20.5" customHeight="1" x14ac:dyDescent="0.4">
      <c r="A1" s="15" t="s">
        <v>195</v>
      </c>
      <c r="B1" s="15"/>
      <c r="C1" s="15"/>
      <c r="D1" s="15"/>
    </row>
    <row r="2" spans="1:5" s="1" customFormat="1" ht="22.5" customHeight="1" thickBot="1" x14ac:dyDescent="0.4">
      <c r="A2" s="23" t="s">
        <v>98</v>
      </c>
      <c r="B2" s="22"/>
      <c r="C2" s="22"/>
      <c r="D2" s="122"/>
    </row>
    <row r="3" spans="1:5" s="3" customFormat="1" ht="46.75" customHeight="1" thickBot="1" x14ac:dyDescent="0.35">
      <c r="A3" s="121" t="s">
        <v>23</v>
      </c>
      <c r="B3" s="119" t="s">
        <v>210</v>
      </c>
      <c r="C3" s="119" t="s">
        <v>211</v>
      </c>
      <c r="D3" s="119" t="s">
        <v>212</v>
      </c>
      <c r="E3" s="17"/>
    </row>
    <row r="4" spans="1:5" s="3" customFormat="1" ht="20.149999999999999" customHeight="1" x14ac:dyDescent="0.35">
      <c r="A4" s="123" t="s">
        <v>7</v>
      </c>
      <c r="B4" s="113">
        <v>4386</v>
      </c>
      <c r="C4" s="113">
        <v>2222</v>
      </c>
      <c r="D4" s="113">
        <v>2164</v>
      </c>
    </row>
    <row r="5" spans="1:5" s="1" customFormat="1" ht="15.65" customHeight="1" x14ac:dyDescent="0.35">
      <c r="A5" s="98" t="s">
        <v>0</v>
      </c>
      <c r="B5" s="200">
        <v>8223</v>
      </c>
      <c r="C5" s="114">
        <v>4166</v>
      </c>
      <c r="D5" s="114">
        <v>4057</v>
      </c>
    </row>
    <row r="6" spans="1:5" s="1" customFormat="1" ht="15.65" customHeight="1" x14ac:dyDescent="0.35">
      <c r="A6" s="124" t="s">
        <v>1</v>
      </c>
      <c r="B6" s="115">
        <v>6899</v>
      </c>
      <c r="C6" s="115">
        <v>3496</v>
      </c>
      <c r="D6" s="115">
        <v>3403</v>
      </c>
    </row>
    <row r="7" spans="1:5" s="1" customFormat="1" ht="15.65" customHeight="1" x14ac:dyDescent="0.35">
      <c r="A7" s="98" t="s">
        <v>8</v>
      </c>
      <c r="B7" s="114">
        <v>6185</v>
      </c>
      <c r="C7" s="114">
        <v>3134</v>
      </c>
      <c r="D7" s="114">
        <v>3051</v>
      </c>
    </row>
    <row r="8" spans="1:5" s="1" customFormat="1" ht="15.65" customHeight="1" x14ac:dyDescent="0.35">
      <c r="A8" s="124" t="s">
        <v>9</v>
      </c>
      <c r="B8" s="115">
        <v>8142</v>
      </c>
      <c r="C8" s="115">
        <v>4125</v>
      </c>
      <c r="D8" s="115">
        <v>4017</v>
      </c>
    </row>
    <row r="9" spans="1:5" s="1" customFormat="1" ht="15.65" customHeight="1" x14ac:dyDescent="0.35">
      <c r="A9" s="98" t="s">
        <v>10</v>
      </c>
      <c r="B9" s="114">
        <v>7018</v>
      </c>
      <c r="C9" s="114">
        <v>3556</v>
      </c>
      <c r="D9" s="114">
        <v>3462</v>
      </c>
    </row>
    <row r="10" spans="1:5" s="1" customFormat="1" ht="15.65" customHeight="1" x14ac:dyDescent="0.35">
      <c r="A10" s="124" t="s">
        <v>2</v>
      </c>
      <c r="B10" s="115">
        <v>9297</v>
      </c>
      <c r="C10" s="115">
        <v>4710</v>
      </c>
      <c r="D10" s="115">
        <v>4587</v>
      </c>
    </row>
    <row r="11" spans="1:5" s="1" customFormat="1" ht="15.65" customHeight="1" x14ac:dyDescent="0.35">
      <c r="A11" s="98" t="s">
        <v>3</v>
      </c>
      <c r="B11" s="114">
        <v>5854</v>
      </c>
      <c r="C11" s="114">
        <v>2966</v>
      </c>
      <c r="D11" s="114">
        <v>2888</v>
      </c>
    </row>
    <row r="12" spans="1:5" s="1" customFormat="1" ht="15.65" customHeight="1" x14ac:dyDescent="0.35">
      <c r="A12" s="124" t="s">
        <v>11</v>
      </c>
      <c r="B12" s="115">
        <v>7587</v>
      </c>
      <c r="C12" s="115">
        <v>3844</v>
      </c>
      <c r="D12" s="115">
        <v>3743</v>
      </c>
    </row>
    <row r="13" spans="1:5" s="1" customFormat="1" ht="15.65" customHeight="1" x14ac:dyDescent="0.35">
      <c r="A13" s="98" t="s">
        <v>12</v>
      </c>
      <c r="B13" s="114">
        <v>11989</v>
      </c>
      <c r="C13" s="114">
        <v>6074</v>
      </c>
      <c r="D13" s="114">
        <v>5915</v>
      </c>
    </row>
    <row r="14" spans="1:5" s="1" customFormat="1" ht="15.65" customHeight="1" x14ac:dyDescent="0.35">
      <c r="A14" s="124" t="s">
        <v>13</v>
      </c>
      <c r="B14" s="115">
        <v>12943</v>
      </c>
      <c r="C14" s="115">
        <v>6558</v>
      </c>
      <c r="D14" s="115">
        <v>6385</v>
      </c>
    </row>
    <row r="15" spans="1:5" s="1" customFormat="1" ht="15.65" customHeight="1" x14ac:dyDescent="0.35">
      <c r="A15" s="98" t="s">
        <v>14</v>
      </c>
      <c r="B15" s="114">
        <v>8950</v>
      </c>
      <c r="C15" s="114">
        <v>4535</v>
      </c>
      <c r="D15" s="114">
        <v>4415</v>
      </c>
    </row>
    <row r="16" spans="1:5" s="1" customFormat="1" ht="15.65" customHeight="1" x14ac:dyDescent="0.35">
      <c r="A16" s="124" t="s">
        <v>15</v>
      </c>
      <c r="B16" s="115">
        <v>7980</v>
      </c>
      <c r="C16" s="115">
        <v>4043</v>
      </c>
      <c r="D16" s="115">
        <v>3937</v>
      </c>
    </row>
    <row r="17" spans="1:4" s="1" customFormat="1" ht="15.65" customHeight="1" x14ac:dyDescent="0.35">
      <c r="A17" s="98" t="s">
        <v>16</v>
      </c>
      <c r="B17" s="114">
        <v>6986</v>
      </c>
      <c r="C17" s="114">
        <v>3540</v>
      </c>
      <c r="D17" s="114">
        <v>3446</v>
      </c>
    </row>
    <row r="18" spans="1:4" s="1" customFormat="1" ht="15.65" customHeight="1" x14ac:dyDescent="0.35">
      <c r="A18" s="124" t="s">
        <v>4</v>
      </c>
      <c r="B18" s="115">
        <v>13828</v>
      </c>
      <c r="C18" s="115">
        <v>7006</v>
      </c>
      <c r="D18" s="115">
        <v>6822</v>
      </c>
    </row>
    <row r="19" spans="1:4" s="1" customFormat="1" ht="15.65" customHeight="1" x14ac:dyDescent="0.35">
      <c r="A19" s="98" t="s">
        <v>17</v>
      </c>
      <c r="B19" s="114">
        <v>3157</v>
      </c>
      <c r="C19" s="114">
        <v>1600</v>
      </c>
      <c r="D19" s="114">
        <v>1557</v>
      </c>
    </row>
    <row r="20" spans="1:4" s="1" customFormat="1" ht="15.65" customHeight="1" x14ac:dyDescent="0.35">
      <c r="A20" s="124" t="s">
        <v>18</v>
      </c>
      <c r="B20" s="115">
        <v>9731</v>
      </c>
      <c r="C20" s="115">
        <v>4930</v>
      </c>
      <c r="D20" s="115">
        <v>4801</v>
      </c>
    </row>
    <row r="21" spans="1:4" s="1" customFormat="1" ht="15.65" customHeight="1" x14ac:dyDescent="0.35">
      <c r="A21" s="98" t="s">
        <v>5</v>
      </c>
      <c r="B21" s="114">
        <v>3855</v>
      </c>
      <c r="C21" s="114">
        <v>1953</v>
      </c>
      <c r="D21" s="114">
        <v>1902</v>
      </c>
    </row>
    <row r="22" spans="1:4" s="1" customFormat="1" ht="15.65" customHeight="1" x14ac:dyDescent="0.35">
      <c r="A22" s="124" t="s">
        <v>6</v>
      </c>
      <c r="B22" s="115">
        <v>5405</v>
      </c>
      <c r="C22" s="115">
        <v>2739</v>
      </c>
      <c r="D22" s="115">
        <v>2666</v>
      </c>
    </row>
    <row r="23" spans="1:4" s="1" customFormat="1" ht="15.65" customHeight="1" x14ac:dyDescent="0.35">
      <c r="A23" s="98" t="s">
        <v>19</v>
      </c>
      <c r="B23" s="114">
        <v>4938</v>
      </c>
      <c r="C23" s="114">
        <v>2502</v>
      </c>
      <c r="D23" s="114">
        <v>2436</v>
      </c>
    </row>
    <row r="24" spans="1:4" s="1" customFormat="1" ht="15.65" customHeight="1" x14ac:dyDescent="0.35">
      <c r="A24" s="124" t="s">
        <v>20</v>
      </c>
      <c r="B24" s="115">
        <v>8459</v>
      </c>
      <c r="C24" s="115">
        <v>4286</v>
      </c>
      <c r="D24" s="115">
        <v>4173</v>
      </c>
    </row>
    <row r="25" spans="1:4" s="1" customFormat="1" ht="15.65" customHeight="1" thickBot="1" x14ac:dyDescent="0.4">
      <c r="A25" s="104" t="s">
        <v>21</v>
      </c>
      <c r="B25" s="116">
        <v>18188</v>
      </c>
      <c r="C25" s="116">
        <v>9215</v>
      </c>
      <c r="D25" s="116">
        <v>8973</v>
      </c>
    </row>
    <row r="26" spans="1:4" s="1" customFormat="1" ht="20.149999999999999" customHeight="1" thickBot="1" x14ac:dyDescent="0.4">
      <c r="A26" s="120" t="s">
        <v>22</v>
      </c>
      <c r="B26" s="117">
        <v>180000</v>
      </c>
      <c r="C26" s="117">
        <v>91200</v>
      </c>
      <c r="D26" s="117">
        <v>88800</v>
      </c>
    </row>
    <row r="27" spans="1:4" s="1" customFormat="1" ht="18" customHeight="1" x14ac:dyDescent="0.25"/>
    <row r="28" spans="1:4" s="1" customFormat="1" ht="12.5" x14ac:dyDescent="0.25">
      <c r="A28" s="57"/>
    </row>
    <row r="29" spans="1:4" s="1" customFormat="1" ht="12.5" x14ac:dyDescent="0.25">
      <c r="A29" s="57"/>
    </row>
    <row r="30" spans="1:4" s="1" customFormat="1" ht="12.5" x14ac:dyDescent="0.25">
      <c r="A30" s="57"/>
    </row>
    <row r="31" spans="1:4" s="1" customFormat="1" x14ac:dyDescent="0.35">
      <c r="A31" s="6"/>
      <c r="B31" s="6"/>
      <c r="C31" s="6"/>
      <c r="D31" s="6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D27D2-8691-4F4F-9DAE-2F5C4373F1E4}">
  <sheetPr codeName="Sheet1">
    <pageSetUpPr fitToPage="1"/>
  </sheetPr>
  <dimension ref="A1:F68"/>
  <sheetViews>
    <sheetView showGridLines="0" topLeftCell="A42" zoomScale="70" zoomScaleNormal="70" workbookViewId="0">
      <selection activeCell="B62" sqref="B62"/>
    </sheetView>
  </sheetViews>
  <sheetFormatPr defaultColWidth="9.23046875" defaultRowHeight="17" customHeight="1" x14ac:dyDescent="0.35"/>
  <cols>
    <col min="1" max="1" width="121.84375" style="22" customWidth="1"/>
    <col min="2" max="3" width="11.07421875" style="191" customWidth="1"/>
    <col min="4" max="4" width="13.15234375" style="22" customWidth="1"/>
    <col min="5" max="254" width="9.23046875" style="22"/>
    <col min="255" max="255" width="87.53515625" style="22" customWidth="1"/>
    <col min="256" max="258" width="11.07421875" style="22" customWidth="1"/>
    <col min="259" max="510" width="9.23046875" style="22"/>
    <col min="511" max="511" width="87.53515625" style="22" customWidth="1"/>
    <col min="512" max="514" width="11.07421875" style="22" customWidth="1"/>
    <col min="515" max="766" width="9.23046875" style="22"/>
    <col min="767" max="767" width="87.53515625" style="22" customWidth="1"/>
    <col min="768" max="770" width="11.07421875" style="22" customWidth="1"/>
    <col min="771" max="1022" width="9.23046875" style="22"/>
    <col min="1023" max="1023" width="87.53515625" style="22" customWidth="1"/>
    <col min="1024" max="1026" width="11.07421875" style="22" customWidth="1"/>
    <col min="1027" max="1278" width="9.23046875" style="22"/>
    <col min="1279" max="1279" width="87.53515625" style="22" customWidth="1"/>
    <col min="1280" max="1282" width="11.07421875" style="22" customWidth="1"/>
    <col min="1283" max="1534" width="9.23046875" style="22"/>
    <col min="1535" max="1535" width="87.53515625" style="22" customWidth="1"/>
    <col min="1536" max="1538" width="11.07421875" style="22" customWidth="1"/>
    <col min="1539" max="1790" width="9.23046875" style="22"/>
    <col min="1791" max="1791" width="87.53515625" style="22" customWidth="1"/>
    <col min="1792" max="1794" width="11.07421875" style="22" customWidth="1"/>
    <col min="1795" max="2046" width="9.23046875" style="22"/>
    <col min="2047" max="2047" width="87.53515625" style="22" customWidth="1"/>
    <col min="2048" max="2050" width="11.07421875" style="22" customWidth="1"/>
    <col min="2051" max="2302" width="9.23046875" style="22"/>
    <col min="2303" max="2303" width="87.53515625" style="22" customWidth="1"/>
    <col min="2304" max="2306" width="11.07421875" style="22" customWidth="1"/>
    <col min="2307" max="2558" width="9.23046875" style="22"/>
    <col min="2559" max="2559" width="87.53515625" style="22" customWidth="1"/>
    <col min="2560" max="2562" width="11.07421875" style="22" customWidth="1"/>
    <col min="2563" max="2814" width="9.23046875" style="22"/>
    <col min="2815" max="2815" width="87.53515625" style="22" customWidth="1"/>
    <col min="2816" max="2818" width="11.07421875" style="22" customWidth="1"/>
    <col min="2819" max="3070" width="9.23046875" style="22"/>
    <col min="3071" max="3071" width="87.53515625" style="22" customWidth="1"/>
    <col min="3072" max="3074" width="11.07421875" style="22" customWidth="1"/>
    <col min="3075" max="3326" width="9.23046875" style="22"/>
    <col min="3327" max="3327" width="87.53515625" style="22" customWidth="1"/>
    <col min="3328" max="3330" width="11.07421875" style="22" customWidth="1"/>
    <col min="3331" max="3582" width="9.23046875" style="22"/>
    <col min="3583" max="3583" width="87.53515625" style="22" customWidth="1"/>
    <col min="3584" max="3586" width="11.07421875" style="22" customWidth="1"/>
    <col min="3587" max="3838" width="9.23046875" style="22"/>
    <col min="3839" max="3839" width="87.53515625" style="22" customWidth="1"/>
    <col min="3840" max="3842" width="11.07421875" style="22" customWidth="1"/>
    <col min="3843" max="4094" width="9.23046875" style="22"/>
    <col min="4095" max="4095" width="87.53515625" style="22" customWidth="1"/>
    <col min="4096" max="4098" width="11.07421875" style="22" customWidth="1"/>
    <col min="4099" max="4350" width="9.23046875" style="22"/>
    <col min="4351" max="4351" width="87.53515625" style="22" customWidth="1"/>
    <col min="4352" max="4354" width="11.07421875" style="22" customWidth="1"/>
    <col min="4355" max="4606" width="9.23046875" style="22"/>
    <col min="4607" max="4607" width="87.53515625" style="22" customWidth="1"/>
    <col min="4608" max="4610" width="11.07421875" style="22" customWidth="1"/>
    <col min="4611" max="4862" width="9.23046875" style="22"/>
    <col min="4863" max="4863" width="87.53515625" style="22" customWidth="1"/>
    <col min="4864" max="4866" width="11.07421875" style="22" customWidth="1"/>
    <col min="4867" max="5118" width="9.23046875" style="22"/>
    <col min="5119" max="5119" width="87.53515625" style="22" customWidth="1"/>
    <col min="5120" max="5122" width="11.07421875" style="22" customWidth="1"/>
    <col min="5123" max="5374" width="9.23046875" style="22"/>
    <col min="5375" max="5375" width="87.53515625" style="22" customWidth="1"/>
    <col min="5376" max="5378" width="11.07421875" style="22" customWidth="1"/>
    <col min="5379" max="5630" width="9.23046875" style="22"/>
    <col min="5631" max="5631" width="87.53515625" style="22" customWidth="1"/>
    <col min="5632" max="5634" width="11.07421875" style="22" customWidth="1"/>
    <col min="5635" max="5886" width="9.23046875" style="22"/>
    <col min="5887" max="5887" width="87.53515625" style="22" customWidth="1"/>
    <col min="5888" max="5890" width="11.07421875" style="22" customWidth="1"/>
    <col min="5891" max="6142" width="9.23046875" style="22"/>
    <col min="6143" max="6143" width="87.53515625" style="22" customWidth="1"/>
    <col min="6144" max="6146" width="11.07421875" style="22" customWidth="1"/>
    <col min="6147" max="6398" width="9.23046875" style="22"/>
    <col min="6399" max="6399" width="87.53515625" style="22" customWidth="1"/>
    <col min="6400" max="6402" width="11.07421875" style="22" customWidth="1"/>
    <col min="6403" max="6654" width="9.23046875" style="22"/>
    <col min="6655" max="6655" width="87.53515625" style="22" customWidth="1"/>
    <col min="6656" max="6658" width="11.07421875" style="22" customWidth="1"/>
    <col min="6659" max="6910" width="9.23046875" style="22"/>
    <col min="6911" max="6911" width="87.53515625" style="22" customWidth="1"/>
    <col min="6912" max="6914" width="11.07421875" style="22" customWidth="1"/>
    <col min="6915" max="7166" width="9.23046875" style="22"/>
    <col min="7167" max="7167" width="87.53515625" style="22" customWidth="1"/>
    <col min="7168" max="7170" width="11.07421875" style="22" customWidth="1"/>
    <col min="7171" max="7422" width="9.23046875" style="22"/>
    <col min="7423" max="7423" width="87.53515625" style="22" customWidth="1"/>
    <col min="7424" max="7426" width="11.07421875" style="22" customWidth="1"/>
    <col min="7427" max="7678" width="9.23046875" style="22"/>
    <col min="7679" max="7679" width="87.53515625" style="22" customWidth="1"/>
    <col min="7680" max="7682" width="11.07421875" style="22" customWidth="1"/>
    <col min="7683" max="7934" width="9.23046875" style="22"/>
    <col min="7935" max="7935" width="87.53515625" style="22" customWidth="1"/>
    <col min="7936" max="7938" width="11.07421875" style="22" customWidth="1"/>
    <col min="7939" max="8190" width="9.23046875" style="22"/>
    <col min="8191" max="8191" width="87.53515625" style="22" customWidth="1"/>
    <col min="8192" max="8194" width="11.07421875" style="22" customWidth="1"/>
    <col min="8195" max="8446" width="9.23046875" style="22"/>
    <col min="8447" max="8447" width="87.53515625" style="22" customWidth="1"/>
    <col min="8448" max="8450" width="11.07421875" style="22" customWidth="1"/>
    <col min="8451" max="8702" width="9.23046875" style="22"/>
    <col min="8703" max="8703" width="87.53515625" style="22" customWidth="1"/>
    <col min="8704" max="8706" width="11.07421875" style="22" customWidth="1"/>
    <col min="8707" max="8958" width="9.23046875" style="22"/>
    <col min="8959" max="8959" width="87.53515625" style="22" customWidth="1"/>
    <col min="8960" max="8962" width="11.07421875" style="22" customWidth="1"/>
    <col min="8963" max="9214" width="9.23046875" style="22"/>
    <col min="9215" max="9215" width="87.53515625" style="22" customWidth="1"/>
    <col min="9216" max="9218" width="11.07421875" style="22" customWidth="1"/>
    <col min="9219" max="9470" width="9.23046875" style="22"/>
    <col min="9471" max="9471" width="87.53515625" style="22" customWidth="1"/>
    <col min="9472" max="9474" width="11.07421875" style="22" customWidth="1"/>
    <col min="9475" max="9726" width="9.23046875" style="22"/>
    <col min="9727" max="9727" width="87.53515625" style="22" customWidth="1"/>
    <col min="9728" max="9730" width="11.07421875" style="22" customWidth="1"/>
    <col min="9731" max="9982" width="9.23046875" style="22"/>
    <col min="9983" max="9983" width="87.53515625" style="22" customWidth="1"/>
    <col min="9984" max="9986" width="11.07421875" style="22" customWidth="1"/>
    <col min="9987" max="10238" width="9.23046875" style="22"/>
    <col min="10239" max="10239" width="87.53515625" style="22" customWidth="1"/>
    <col min="10240" max="10242" width="11.07421875" style="22" customWidth="1"/>
    <col min="10243" max="10494" width="9.23046875" style="22"/>
    <col min="10495" max="10495" width="87.53515625" style="22" customWidth="1"/>
    <col min="10496" max="10498" width="11.07421875" style="22" customWidth="1"/>
    <col min="10499" max="10750" width="9.23046875" style="22"/>
    <col min="10751" max="10751" width="87.53515625" style="22" customWidth="1"/>
    <col min="10752" max="10754" width="11.07421875" style="22" customWidth="1"/>
    <col min="10755" max="11006" width="9.23046875" style="22"/>
    <col min="11007" max="11007" width="87.53515625" style="22" customWidth="1"/>
    <col min="11008" max="11010" width="11.07421875" style="22" customWidth="1"/>
    <col min="11011" max="11262" width="9.23046875" style="22"/>
    <col min="11263" max="11263" width="87.53515625" style="22" customWidth="1"/>
    <col min="11264" max="11266" width="11.07421875" style="22" customWidth="1"/>
    <col min="11267" max="11518" width="9.23046875" style="22"/>
    <col min="11519" max="11519" width="87.53515625" style="22" customWidth="1"/>
    <col min="11520" max="11522" width="11.07421875" style="22" customWidth="1"/>
    <col min="11523" max="11774" width="9.23046875" style="22"/>
    <col min="11775" max="11775" width="87.53515625" style="22" customWidth="1"/>
    <col min="11776" max="11778" width="11.07421875" style="22" customWidth="1"/>
    <col min="11779" max="12030" width="9.23046875" style="22"/>
    <col min="12031" max="12031" width="87.53515625" style="22" customWidth="1"/>
    <col min="12032" max="12034" width="11.07421875" style="22" customWidth="1"/>
    <col min="12035" max="12286" width="9.23046875" style="22"/>
    <col min="12287" max="12287" width="87.53515625" style="22" customWidth="1"/>
    <col min="12288" max="12290" width="11.07421875" style="22" customWidth="1"/>
    <col min="12291" max="12542" width="9.23046875" style="22"/>
    <col min="12543" max="12543" width="87.53515625" style="22" customWidth="1"/>
    <col min="12544" max="12546" width="11.07421875" style="22" customWidth="1"/>
    <col min="12547" max="12798" width="9.23046875" style="22"/>
    <col min="12799" max="12799" width="87.53515625" style="22" customWidth="1"/>
    <col min="12800" max="12802" width="11.07421875" style="22" customWidth="1"/>
    <col min="12803" max="13054" width="9.23046875" style="22"/>
    <col min="13055" max="13055" width="87.53515625" style="22" customWidth="1"/>
    <col min="13056" max="13058" width="11.07421875" style="22" customWidth="1"/>
    <col min="13059" max="13310" width="9.23046875" style="22"/>
    <col min="13311" max="13311" width="87.53515625" style="22" customWidth="1"/>
    <col min="13312" max="13314" width="11.07421875" style="22" customWidth="1"/>
    <col min="13315" max="13566" width="9.23046875" style="22"/>
    <col min="13567" max="13567" width="87.53515625" style="22" customWidth="1"/>
    <col min="13568" max="13570" width="11.07421875" style="22" customWidth="1"/>
    <col min="13571" max="13822" width="9.23046875" style="22"/>
    <col min="13823" max="13823" width="87.53515625" style="22" customWidth="1"/>
    <col min="13824" max="13826" width="11.07421875" style="22" customWidth="1"/>
    <col min="13827" max="14078" width="9.23046875" style="22"/>
    <col min="14079" max="14079" width="87.53515625" style="22" customWidth="1"/>
    <col min="14080" max="14082" width="11.07421875" style="22" customWidth="1"/>
    <col min="14083" max="14334" width="9.23046875" style="22"/>
    <col min="14335" max="14335" width="87.53515625" style="22" customWidth="1"/>
    <col min="14336" max="14338" width="11.07421875" style="22" customWidth="1"/>
    <col min="14339" max="14590" width="9.23046875" style="22"/>
    <col min="14591" max="14591" width="87.53515625" style="22" customWidth="1"/>
    <col min="14592" max="14594" width="11.07421875" style="22" customWidth="1"/>
    <col min="14595" max="14846" width="9.23046875" style="22"/>
    <col min="14847" max="14847" width="87.53515625" style="22" customWidth="1"/>
    <col min="14848" max="14850" width="11.07421875" style="22" customWidth="1"/>
    <col min="14851" max="15102" width="9.23046875" style="22"/>
    <col min="15103" max="15103" width="87.53515625" style="22" customWidth="1"/>
    <col min="15104" max="15106" width="11.07421875" style="22" customWidth="1"/>
    <col min="15107" max="15358" width="9.23046875" style="22"/>
    <col min="15359" max="15359" width="87.53515625" style="22" customWidth="1"/>
    <col min="15360" max="15362" width="11.07421875" style="22" customWidth="1"/>
    <col min="15363" max="15614" width="9.23046875" style="22"/>
    <col min="15615" max="15615" width="87.53515625" style="22" customWidth="1"/>
    <col min="15616" max="15618" width="11.07421875" style="22" customWidth="1"/>
    <col min="15619" max="15870" width="9.23046875" style="22"/>
    <col min="15871" max="15871" width="87.53515625" style="22" customWidth="1"/>
    <col min="15872" max="15874" width="11.07421875" style="22" customWidth="1"/>
    <col min="15875" max="16126" width="9.23046875" style="22"/>
    <col min="16127" max="16127" width="87.53515625" style="22" customWidth="1"/>
    <col min="16128" max="16130" width="11.07421875" style="22" customWidth="1"/>
    <col min="16131" max="16384" width="9.23046875" style="22"/>
  </cols>
  <sheetData>
    <row r="1" spans="1:4" s="170" customFormat="1" ht="28" customHeight="1" x14ac:dyDescent="0.35">
      <c r="A1" s="18" t="s">
        <v>325</v>
      </c>
      <c r="B1" s="34"/>
      <c r="C1" s="35"/>
    </row>
    <row r="2" spans="1:4" ht="21" customHeight="1" thickBot="1" x14ac:dyDescent="0.4">
      <c r="A2" s="23" t="s">
        <v>150</v>
      </c>
      <c r="B2" s="164"/>
      <c r="C2" s="165"/>
      <c r="D2" s="171"/>
    </row>
    <row r="3" spans="1:4" ht="20.149999999999999" customHeight="1" thickBot="1" x14ac:dyDescent="0.4">
      <c r="A3" s="216" t="s">
        <v>145</v>
      </c>
      <c r="B3" s="217" t="s">
        <v>103</v>
      </c>
      <c r="C3" s="218" t="s">
        <v>104</v>
      </c>
    </row>
    <row r="4" spans="1:4" ht="20.149999999999999" customHeight="1" x14ac:dyDescent="0.35">
      <c r="A4" s="32" t="s">
        <v>111</v>
      </c>
      <c r="B4" s="210">
        <f>SUM(B5:B33)</f>
        <v>365529.38099999999</v>
      </c>
      <c r="C4" s="213">
        <f t="shared" ref="C4" si="0">SUM(C5:C33)</f>
        <v>383695.61700000003</v>
      </c>
    </row>
    <row r="5" spans="1:4" s="30" customFormat="1" ht="15.65" customHeight="1" x14ac:dyDescent="0.35">
      <c r="A5" s="201" t="s">
        <v>26</v>
      </c>
      <c r="B5" s="300">
        <v>60400</v>
      </c>
      <c r="C5" s="301">
        <v>60400</v>
      </c>
    </row>
    <row r="6" spans="1:4" ht="15.65" customHeight="1" x14ac:dyDescent="0.35">
      <c r="A6" s="173" t="s">
        <v>262</v>
      </c>
      <c r="B6" s="302">
        <v>49879.332999999999</v>
      </c>
      <c r="C6" s="303">
        <v>50000</v>
      </c>
    </row>
    <row r="7" spans="1:4" ht="15.65" customHeight="1" x14ac:dyDescent="0.35">
      <c r="A7" s="202" t="s">
        <v>263</v>
      </c>
      <c r="B7" s="304">
        <v>40000</v>
      </c>
      <c r="C7" s="305">
        <v>7234.6750000000002</v>
      </c>
    </row>
    <row r="8" spans="1:4" ht="15.65" customHeight="1" x14ac:dyDescent="0.35">
      <c r="A8" s="173" t="s">
        <v>153</v>
      </c>
      <c r="B8" s="306">
        <v>38500</v>
      </c>
      <c r="C8" s="307">
        <v>40000</v>
      </c>
    </row>
    <row r="9" spans="1:4" s="30" customFormat="1" ht="15.65" customHeight="1" x14ac:dyDescent="0.35">
      <c r="A9" s="202" t="s">
        <v>156</v>
      </c>
      <c r="B9" s="211">
        <v>23852.35</v>
      </c>
      <c r="C9" s="214">
        <v>10000</v>
      </c>
    </row>
    <row r="10" spans="1:4" s="174" customFormat="1" ht="15.65" customHeight="1" x14ac:dyDescent="0.35">
      <c r="A10" s="173" t="s">
        <v>264</v>
      </c>
      <c r="B10" s="302">
        <v>22403</v>
      </c>
      <c r="C10" s="303">
        <v>62662</v>
      </c>
    </row>
    <row r="11" spans="1:4" s="175" customFormat="1" ht="15.65" customHeight="1" x14ac:dyDescent="0.35">
      <c r="A11" s="203" t="s">
        <v>112</v>
      </c>
      <c r="B11" s="300">
        <v>21940</v>
      </c>
      <c r="C11" s="308">
        <v>20000</v>
      </c>
    </row>
    <row r="12" spans="1:4" s="175" customFormat="1" ht="15.65" customHeight="1" x14ac:dyDescent="0.35">
      <c r="A12" s="173" t="s">
        <v>155</v>
      </c>
      <c r="B12" s="302">
        <v>19644.715</v>
      </c>
      <c r="C12" s="303">
        <v>19644.715</v>
      </c>
    </row>
    <row r="13" spans="1:4" ht="15.65" customHeight="1" x14ac:dyDescent="0.35">
      <c r="A13" s="204" t="s">
        <v>114</v>
      </c>
      <c r="B13" s="304">
        <v>12600</v>
      </c>
      <c r="C13" s="305" t="s">
        <v>96</v>
      </c>
    </row>
    <row r="14" spans="1:4" s="176" customFormat="1" ht="15.65" customHeight="1" x14ac:dyDescent="0.35">
      <c r="A14" s="172" t="s">
        <v>154</v>
      </c>
      <c r="B14" s="302">
        <v>11757</v>
      </c>
      <c r="C14" s="309">
        <v>12000</v>
      </c>
    </row>
    <row r="15" spans="1:4" s="30" customFormat="1" ht="15.65" customHeight="1" x14ac:dyDescent="0.35">
      <c r="A15" s="205" t="s">
        <v>265</v>
      </c>
      <c r="B15" s="300">
        <v>11061.700999999999</v>
      </c>
      <c r="C15" s="301">
        <v>17497</v>
      </c>
    </row>
    <row r="16" spans="1:4" ht="15.65" customHeight="1" x14ac:dyDescent="0.35">
      <c r="A16" s="173" t="s">
        <v>113</v>
      </c>
      <c r="B16" s="302">
        <v>9605</v>
      </c>
      <c r="C16" s="303">
        <v>10000</v>
      </c>
    </row>
    <row r="17" spans="1:6" ht="15.65" customHeight="1" x14ac:dyDescent="0.35">
      <c r="A17" s="203" t="s">
        <v>115</v>
      </c>
      <c r="B17" s="300">
        <v>8594.7579999999998</v>
      </c>
      <c r="C17" s="301">
        <v>10000</v>
      </c>
    </row>
    <row r="18" spans="1:6" ht="15.65" customHeight="1" x14ac:dyDescent="0.35">
      <c r="A18" s="177" t="s">
        <v>266</v>
      </c>
      <c r="B18" s="298">
        <v>8000</v>
      </c>
      <c r="C18" s="299">
        <v>10000</v>
      </c>
    </row>
    <row r="19" spans="1:6" ht="15.65" customHeight="1" x14ac:dyDescent="0.35">
      <c r="A19" s="204" t="s">
        <v>157</v>
      </c>
      <c r="B19" s="304">
        <v>6000</v>
      </c>
      <c r="C19" s="305">
        <v>6000</v>
      </c>
    </row>
    <row r="20" spans="1:6" s="30" customFormat="1" ht="15.65" customHeight="1" x14ac:dyDescent="0.35">
      <c r="A20" s="178" t="s">
        <v>267</v>
      </c>
      <c r="B20" s="298">
        <v>6000</v>
      </c>
      <c r="C20" s="299">
        <v>25000</v>
      </c>
      <c r="D20" s="19"/>
      <c r="E20" s="19"/>
      <c r="F20" s="19"/>
    </row>
    <row r="21" spans="1:6" s="174" customFormat="1" ht="15.65" customHeight="1" x14ac:dyDescent="0.35">
      <c r="A21" s="203" t="s">
        <v>27</v>
      </c>
      <c r="B21" s="300">
        <v>4797.2120000000004</v>
      </c>
      <c r="C21" s="301">
        <v>4900</v>
      </c>
    </row>
    <row r="22" spans="1:6" s="30" customFormat="1" ht="15.65" customHeight="1" x14ac:dyDescent="0.35">
      <c r="A22" s="166" t="s">
        <v>268</v>
      </c>
      <c r="B22" s="298">
        <v>1844.2270000000001</v>
      </c>
      <c r="C22" s="299">
        <v>1844.2270000000001</v>
      </c>
      <c r="D22" s="167"/>
    </row>
    <row r="23" spans="1:6" s="174" customFormat="1" ht="15.65" customHeight="1" x14ac:dyDescent="0.35">
      <c r="A23" s="286" t="s">
        <v>380</v>
      </c>
      <c r="B23" s="300">
        <v>1564.7750000000001</v>
      </c>
      <c r="C23" s="310">
        <v>6000</v>
      </c>
    </row>
    <row r="24" spans="1:6" s="30" customFormat="1" ht="15.65" customHeight="1" x14ac:dyDescent="0.35">
      <c r="A24" s="178" t="s">
        <v>135</v>
      </c>
      <c r="B24" s="298">
        <v>1550.31</v>
      </c>
      <c r="C24" s="299">
        <v>0</v>
      </c>
    </row>
    <row r="25" spans="1:6" s="30" customFormat="1" ht="15.65" customHeight="1" x14ac:dyDescent="0.35">
      <c r="A25" s="203" t="s">
        <v>159</v>
      </c>
      <c r="B25" s="300">
        <v>1490</v>
      </c>
      <c r="C25" s="301">
        <v>3792</v>
      </c>
    </row>
    <row r="26" spans="1:6" s="30" customFormat="1" ht="15.65" customHeight="1" x14ac:dyDescent="0.35">
      <c r="A26" s="173" t="s">
        <v>158</v>
      </c>
      <c r="B26" s="302">
        <v>1300</v>
      </c>
      <c r="C26" s="303">
        <v>0</v>
      </c>
      <c r="D26" s="167"/>
    </row>
    <row r="27" spans="1:6" s="30" customFormat="1" ht="15.65" customHeight="1" x14ac:dyDescent="0.35">
      <c r="A27" s="204" t="s">
        <v>269</v>
      </c>
      <c r="B27" s="304">
        <v>1175</v>
      </c>
      <c r="C27" s="305">
        <v>1200</v>
      </c>
      <c r="D27" s="168"/>
    </row>
    <row r="28" spans="1:6" s="30" customFormat="1" ht="15.65" customHeight="1" x14ac:dyDescent="0.35">
      <c r="A28" s="173" t="s">
        <v>163</v>
      </c>
      <c r="B28" s="302">
        <v>650</v>
      </c>
      <c r="C28" s="303">
        <v>650</v>
      </c>
      <c r="D28" s="167"/>
    </row>
    <row r="29" spans="1:6" ht="15.65" customHeight="1" x14ac:dyDescent="0.35">
      <c r="A29" s="206" t="s">
        <v>270</v>
      </c>
      <c r="B29" s="304">
        <v>400</v>
      </c>
      <c r="C29" s="305">
        <v>400</v>
      </c>
    </row>
    <row r="30" spans="1:6" s="30" customFormat="1" ht="15.65" customHeight="1" x14ac:dyDescent="0.35">
      <c r="A30" s="178" t="s">
        <v>161</v>
      </c>
      <c r="B30" s="298">
        <v>250</v>
      </c>
      <c r="C30" s="299">
        <v>250</v>
      </c>
    </row>
    <row r="31" spans="1:6" ht="15.65" customHeight="1" x14ac:dyDescent="0.35">
      <c r="A31" s="202" t="s">
        <v>160</v>
      </c>
      <c r="B31" s="304">
        <v>245</v>
      </c>
      <c r="C31" s="305">
        <v>221</v>
      </c>
    </row>
    <row r="32" spans="1:6" ht="15.65" customHeight="1" x14ac:dyDescent="0.35">
      <c r="A32" s="173" t="s">
        <v>148</v>
      </c>
      <c r="B32" s="302">
        <v>25</v>
      </c>
      <c r="C32" s="303" t="s">
        <v>96</v>
      </c>
    </row>
    <row r="33" spans="1:3" s="30" customFormat="1" ht="15.65" customHeight="1" x14ac:dyDescent="0.35">
      <c r="A33" s="287" t="s">
        <v>116</v>
      </c>
      <c r="B33" s="304">
        <v>0</v>
      </c>
      <c r="C33" s="305">
        <v>4000</v>
      </c>
    </row>
    <row r="34" spans="1:3" s="30" customFormat="1" ht="20.149999999999999" customHeight="1" x14ac:dyDescent="0.35">
      <c r="A34" s="288" t="s">
        <v>117</v>
      </c>
      <c r="B34" s="210">
        <f>SUM(B35:B38)</f>
        <v>290172</v>
      </c>
      <c r="C34" s="213">
        <f>SUM(C35:C38)</f>
        <v>223000</v>
      </c>
    </row>
    <row r="35" spans="1:3" s="30" customFormat="1" ht="15.65" customHeight="1" x14ac:dyDescent="0.35">
      <c r="A35" s="207" t="s">
        <v>162</v>
      </c>
      <c r="B35" s="212">
        <v>180000</v>
      </c>
      <c r="C35" s="200">
        <v>180000</v>
      </c>
    </row>
    <row r="36" spans="1:3" s="175" customFormat="1" ht="15.65" customHeight="1" x14ac:dyDescent="0.35">
      <c r="A36" s="180" t="s">
        <v>275</v>
      </c>
      <c r="B36" s="302">
        <v>89428</v>
      </c>
      <c r="C36" s="381">
        <v>22000</v>
      </c>
    </row>
    <row r="37" spans="1:3" s="30" customFormat="1" ht="15.65" customHeight="1" x14ac:dyDescent="0.35">
      <c r="A37" s="207" t="s">
        <v>276</v>
      </c>
      <c r="B37" s="304">
        <v>20000</v>
      </c>
      <c r="C37" s="305">
        <v>20000</v>
      </c>
    </row>
    <row r="38" spans="1:3" s="175" customFormat="1" ht="15.65" customHeight="1" x14ac:dyDescent="0.35">
      <c r="A38" s="181" t="s">
        <v>277</v>
      </c>
      <c r="B38" s="302">
        <v>744</v>
      </c>
      <c r="C38" s="303">
        <v>1000</v>
      </c>
    </row>
    <row r="39" spans="1:3" s="175" customFormat="1" ht="20.149999999999999" customHeight="1" x14ac:dyDescent="0.35">
      <c r="A39" s="292" t="s">
        <v>118</v>
      </c>
      <c r="B39" s="317">
        <f>SUM(B40:B48)</f>
        <v>289941.08999999997</v>
      </c>
      <c r="C39" s="315">
        <f>SUM(C40:C48)</f>
        <v>337384.64899999998</v>
      </c>
    </row>
    <row r="40" spans="1:3" s="30" customFormat="1" ht="15.65" customHeight="1" x14ac:dyDescent="0.35">
      <c r="A40" s="181" t="s">
        <v>326</v>
      </c>
      <c r="B40" s="298">
        <v>188328</v>
      </c>
      <c r="C40" s="299">
        <v>230609</v>
      </c>
    </row>
    <row r="41" spans="1:3" s="30" customFormat="1" ht="15.65" customHeight="1" x14ac:dyDescent="0.35">
      <c r="A41" s="208" t="s">
        <v>119</v>
      </c>
      <c r="B41" s="304">
        <v>25500</v>
      </c>
      <c r="C41" s="305">
        <v>26000</v>
      </c>
    </row>
    <row r="42" spans="1:3" s="30" customFormat="1" ht="15.65" customHeight="1" x14ac:dyDescent="0.35">
      <c r="A42" s="179" t="s">
        <v>151</v>
      </c>
      <c r="B42" s="298">
        <v>20000</v>
      </c>
      <c r="C42" s="299">
        <v>0</v>
      </c>
    </row>
    <row r="43" spans="1:3" s="182" customFormat="1" ht="15.65" customHeight="1" x14ac:dyDescent="0.35">
      <c r="A43" s="287" t="s">
        <v>271</v>
      </c>
      <c r="B43" s="311">
        <v>20000</v>
      </c>
      <c r="C43" s="312">
        <v>20000</v>
      </c>
    </row>
    <row r="44" spans="1:3" s="30" customFormat="1" ht="15.65" customHeight="1" x14ac:dyDescent="0.35">
      <c r="A44" s="183" t="s">
        <v>272</v>
      </c>
      <c r="B44" s="298">
        <v>13500</v>
      </c>
      <c r="C44" s="299">
        <v>29500</v>
      </c>
    </row>
    <row r="45" spans="1:3" s="30" customFormat="1" ht="15.65" customHeight="1" x14ac:dyDescent="0.35">
      <c r="A45" s="209" t="s">
        <v>273</v>
      </c>
      <c r="B45" s="300">
        <v>10000</v>
      </c>
      <c r="C45" s="301">
        <v>10000</v>
      </c>
    </row>
    <row r="46" spans="1:3" s="30" customFormat="1" ht="15.65" customHeight="1" x14ac:dyDescent="0.35">
      <c r="A46" s="181" t="s">
        <v>274</v>
      </c>
      <c r="B46" s="298">
        <v>10000</v>
      </c>
      <c r="C46" s="299">
        <v>10000</v>
      </c>
    </row>
    <row r="47" spans="1:3" s="30" customFormat="1" ht="15.65" customHeight="1" x14ac:dyDescent="0.35">
      <c r="A47" s="204" t="s">
        <v>329</v>
      </c>
      <c r="B47" s="304">
        <v>2027.1479999999999</v>
      </c>
      <c r="C47" s="305">
        <v>8375.6489999999994</v>
      </c>
    </row>
    <row r="48" spans="1:3" ht="15.65" customHeight="1" x14ac:dyDescent="0.35">
      <c r="A48" s="293" t="s">
        <v>152</v>
      </c>
      <c r="B48" s="298">
        <v>585.94200000000001</v>
      </c>
      <c r="C48" s="299">
        <v>2900</v>
      </c>
    </row>
    <row r="49" spans="1:4" s="174" customFormat="1" ht="20.149999999999999" customHeight="1" x14ac:dyDescent="0.35">
      <c r="A49" s="294" t="s">
        <v>120</v>
      </c>
      <c r="B49" s="316">
        <f>SUM(B50:B51)</f>
        <v>5797.51</v>
      </c>
      <c r="C49" s="315">
        <f>SUM(C50:C51)</f>
        <v>2500</v>
      </c>
    </row>
    <row r="50" spans="1:4" s="174" customFormat="1" ht="15.65" customHeight="1" x14ac:dyDescent="0.35">
      <c r="A50" s="290" t="s">
        <v>121</v>
      </c>
      <c r="B50" s="302">
        <v>3312</v>
      </c>
      <c r="C50" s="303" t="s">
        <v>96</v>
      </c>
    </row>
    <row r="51" spans="1:4" s="31" customFormat="1" ht="15.65" customHeight="1" x14ac:dyDescent="0.35">
      <c r="A51" s="287" t="s">
        <v>278</v>
      </c>
      <c r="B51" s="304">
        <v>2485.5100000000002</v>
      </c>
      <c r="C51" s="305">
        <v>2500</v>
      </c>
    </row>
    <row r="52" spans="1:4" s="184" customFormat="1" ht="20.149999999999999" customHeight="1" x14ac:dyDescent="0.35">
      <c r="A52" s="295" t="s">
        <v>279</v>
      </c>
      <c r="B52" s="352">
        <f>SUM(B53:B53)</f>
        <v>2500</v>
      </c>
      <c r="C52" s="353">
        <f>SUM(C53:C53)</f>
        <v>2500</v>
      </c>
    </row>
    <row r="53" spans="1:4" s="31" customFormat="1" ht="15.65" customHeight="1" x14ac:dyDescent="0.35">
      <c r="A53" s="287" t="s">
        <v>125</v>
      </c>
      <c r="B53" s="304">
        <v>2500</v>
      </c>
      <c r="C53" s="305">
        <v>2500</v>
      </c>
    </row>
    <row r="54" spans="1:4" s="31" customFormat="1" ht="20.149999999999999" customHeight="1" x14ac:dyDescent="0.35">
      <c r="A54" s="296" t="s">
        <v>280</v>
      </c>
      <c r="B54" s="210">
        <f>SUM(B55:B56)</f>
        <v>1601</v>
      </c>
      <c r="C54" s="213">
        <f>SUM(C55:C56)</f>
        <v>1378</v>
      </c>
    </row>
    <row r="55" spans="1:4" s="169" customFormat="1" ht="15.65" customHeight="1" x14ac:dyDescent="0.35">
      <c r="A55" s="289" t="s">
        <v>164</v>
      </c>
      <c r="B55" s="313">
        <v>1178</v>
      </c>
      <c r="C55" s="301">
        <v>1178</v>
      </c>
    </row>
    <row r="56" spans="1:4" ht="15.65" customHeight="1" x14ac:dyDescent="0.35">
      <c r="A56" s="291" t="s">
        <v>327</v>
      </c>
      <c r="B56" s="298">
        <v>423</v>
      </c>
      <c r="C56" s="299">
        <v>200</v>
      </c>
    </row>
    <row r="57" spans="1:4" s="175" customFormat="1" ht="20.149999999999999" customHeight="1" x14ac:dyDescent="0.35">
      <c r="A57" s="297" t="s">
        <v>281</v>
      </c>
      <c r="B57" s="314">
        <f>SUM(B58:B60)</f>
        <v>1361.6390000000001</v>
      </c>
      <c r="C57" s="315">
        <f>SUM(C58:C60)</f>
        <v>6270</v>
      </c>
    </row>
    <row r="58" spans="1:4" s="175" customFormat="1" ht="15.65" customHeight="1" x14ac:dyDescent="0.35">
      <c r="A58" s="172" t="s">
        <v>122</v>
      </c>
      <c r="B58" s="302">
        <v>830</v>
      </c>
      <c r="C58" s="303">
        <v>830</v>
      </c>
    </row>
    <row r="59" spans="1:4" s="30" customFormat="1" ht="15.65" customHeight="1" x14ac:dyDescent="0.35">
      <c r="A59" s="204" t="s">
        <v>123</v>
      </c>
      <c r="B59" s="311">
        <v>531.63900000000001</v>
      </c>
      <c r="C59" s="215">
        <v>2000</v>
      </c>
    </row>
    <row r="60" spans="1:4" ht="15.65" customHeight="1" thickBot="1" x14ac:dyDescent="0.4">
      <c r="A60" s="268" t="s">
        <v>282</v>
      </c>
      <c r="B60" s="299">
        <v>0</v>
      </c>
      <c r="C60" s="299">
        <v>3440</v>
      </c>
    </row>
    <row r="61" spans="1:4" ht="20.149999999999999" customHeight="1" thickBot="1" x14ac:dyDescent="0.4">
      <c r="A61" s="263" t="s">
        <v>165</v>
      </c>
      <c r="B61" s="264">
        <f>B4+B34+B39+B49+B52+B54+B57</f>
        <v>956902.62</v>
      </c>
      <c r="C61" s="265">
        <f>C4+C34+C39+C49+C52+C54+C57</f>
        <v>956728.26600000006</v>
      </c>
    </row>
    <row r="62" spans="1:4" ht="20.149999999999999" customHeight="1" thickBot="1" x14ac:dyDescent="0.4">
      <c r="A62" s="120" t="s">
        <v>166</v>
      </c>
      <c r="B62" s="267">
        <f>B61-B13-B32-B50</f>
        <v>940965.62</v>
      </c>
      <c r="C62" s="383"/>
    </row>
    <row r="63" spans="1:4" ht="17" customHeight="1" x14ac:dyDescent="0.35">
      <c r="A63" s="185"/>
      <c r="B63" s="186"/>
      <c r="C63" s="186"/>
      <c r="D63" s="186"/>
    </row>
    <row r="64" spans="1:4" ht="17" customHeight="1" x14ac:dyDescent="0.35">
      <c r="A64" s="185"/>
      <c r="B64" s="187"/>
      <c r="C64" s="187"/>
      <c r="D64" s="30"/>
    </row>
    <row r="65" spans="1:4" ht="17" customHeight="1" x14ac:dyDescent="0.35">
      <c r="A65" s="185"/>
      <c r="B65" s="187"/>
      <c r="C65" s="187"/>
      <c r="D65" s="30"/>
    </row>
    <row r="66" spans="1:4" ht="17" customHeight="1" x14ac:dyDescent="0.35">
      <c r="A66" s="188"/>
      <c r="B66" s="187"/>
      <c r="C66" s="187"/>
      <c r="D66" s="30"/>
    </row>
    <row r="67" spans="1:4" ht="17" customHeight="1" x14ac:dyDescent="0.35">
      <c r="A67" s="266"/>
      <c r="B67" s="189"/>
      <c r="C67" s="190"/>
      <c r="D67" s="30"/>
    </row>
    <row r="68" spans="1:4" ht="17" customHeight="1" x14ac:dyDescent="0.35">
      <c r="B68" s="22"/>
      <c r="C68" s="22"/>
    </row>
  </sheetData>
  <pageMargins left="0.74803149606299213" right="0.74803149606299213" top="0.86614173228346458" bottom="0.55118110236220474" header="0.51181102362204722" footer="0.31496062992125984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F28"/>
  <sheetViews>
    <sheetView showGridLines="0" zoomScale="70" zoomScaleNormal="70" workbookViewId="0">
      <selection activeCell="B4" sqref="B4:E26"/>
    </sheetView>
  </sheetViews>
  <sheetFormatPr defaultColWidth="9.23046875" defaultRowHeight="15.5" x14ac:dyDescent="0.35"/>
  <cols>
    <col min="1" max="1" width="34.15234375" style="6" customWidth="1"/>
    <col min="2" max="2" width="18.84375" style="6" customWidth="1"/>
    <col min="3" max="4" width="16.61328125" style="6" customWidth="1"/>
    <col min="5" max="5" width="22.69140625" style="6" customWidth="1"/>
    <col min="6" max="16384" width="9.23046875" style="6"/>
  </cols>
  <sheetData>
    <row r="1" spans="1:6" s="1" customFormat="1" ht="21.5" customHeight="1" x14ac:dyDescent="0.25">
      <c r="A1" s="58" t="s">
        <v>190</v>
      </c>
      <c r="B1" s="58"/>
      <c r="C1" s="58"/>
      <c r="D1" s="58"/>
      <c r="E1" s="58"/>
    </row>
    <row r="2" spans="1:6" s="1" customFormat="1" ht="20.149999999999999" customHeight="1" thickBot="1" x14ac:dyDescent="0.4">
      <c r="A2" s="23" t="s">
        <v>98</v>
      </c>
      <c r="B2" s="22"/>
      <c r="C2" s="22"/>
      <c r="D2" s="22"/>
      <c r="E2" s="122"/>
      <c r="F2" s="17"/>
    </row>
    <row r="3" spans="1:6" s="2" customFormat="1" ht="46.75" customHeight="1" thickBot="1" x14ac:dyDescent="0.35">
      <c r="A3" s="118" t="s">
        <v>23</v>
      </c>
      <c r="B3" s="119" t="s">
        <v>100</v>
      </c>
      <c r="C3" s="119" t="s">
        <v>101</v>
      </c>
      <c r="D3" s="119" t="s">
        <v>187</v>
      </c>
      <c r="E3" s="119" t="s">
        <v>31</v>
      </c>
      <c r="F3" s="17"/>
    </row>
    <row r="4" spans="1:6" s="1" customFormat="1" ht="20.149999999999999" customHeight="1" x14ac:dyDescent="0.35">
      <c r="A4" s="123" t="s">
        <v>7</v>
      </c>
      <c r="B4" s="113">
        <v>2809.9332397253002</v>
      </c>
      <c r="C4" s="113">
        <v>3326.2884717097686</v>
      </c>
      <c r="D4" s="113">
        <v>0</v>
      </c>
      <c r="E4" s="113">
        <v>6136.2217114350688</v>
      </c>
    </row>
    <row r="5" spans="1:6" s="1" customFormat="1" ht="15.65" customHeight="1" x14ac:dyDescent="0.35">
      <c r="A5" s="98" t="s">
        <v>0</v>
      </c>
      <c r="B5" s="114">
        <v>5127.4856386708743</v>
      </c>
      <c r="C5" s="114">
        <v>6072.2892330325913</v>
      </c>
      <c r="D5" s="114">
        <v>0</v>
      </c>
      <c r="E5" s="114">
        <v>11199.774871703466</v>
      </c>
    </row>
    <row r="6" spans="1:6" s="1" customFormat="1" ht="15.65" customHeight="1" x14ac:dyDescent="0.35">
      <c r="A6" s="124" t="s">
        <v>1</v>
      </c>
      <c r="B6" s="115">
        <v>4308.060802777416</v>
      </c>
      <c r="C6" s="115">
        <v>5101.7407078641418</v>
      </c>
      <c r="D6" s="115">
        <v>0</v>
      </c>
      <c r="E6" s="115">
        <v>9409.8015106415587</v>
      </c>
    </row>
    <row r="7" spans="1:6" s="1" customFormat="1" ht="15.65" customHeight="1" x14ac:dyDescent="0.35">
      <c r="A7" s="98" t="s">
        <v>8</v>
      </c>
      <c r="B7" s="114">
        <v>3929.6937348562369</v>
      </c>
      <c r="C7" s="114">
        <v>4652.4030684094878</v>
      </c>
      <c r="D7" s="114">
        <v>0</v>
      </c>
      <c r="E7" s="114">
        <v>8582.0968032657256</v>
      </c>
    </row>
    <row r="8" spans="1:6" s="1" customFormat="1" ht="15.65" customHeight="1" x14ac:dyDescent="0.35">
      <c r="A8" s="124" t="s">
        <v>9</v>
      </c>
      <c r="B8" s="115">
        <v>5231.0106022306891</v>
      </c>
      <c r="C8" s="115">
        <v>6191.9903555044457</v>
      </c>
      <c r="D8" s="115">
        <v>0</v>
      </c>
      <c r="E8" s="115">
        <v>11423.000957735134</v>
      </c>
    </row>
    <row r="9" spans="1:6" s="1" customFormat="1" ht="15.65" customHeight="1" x14ac:dyDescent="0.35">
      <c r="A9" s="98" t="s">
        <v>10</v>
      </c>
      <c r="B9" s="114">
        <v>4337.6709248550515</v>
      </c>
      <c r="C9" s="114">
        <v>5137.6529240018081</v>
      </c>
      <c r="D9" s="114">
        <v>0</v>
      </c>
      <c r="E9" s="114">
        <v>9475.3238488568604</v>
      </c>
    </row>
    <row r="10" spans="1:6" s="1" customFormat="1" ht="15.65" customHeight="1" x14ac:dyDescent="0.35">
      <c r="A10" s="124" t="s">
        <v>2</v>
      </c>
      <c r="B10" s="115">
        <v>5960.1928484332711</v>
      </c>
      <c r="C10" s="115">
        <v>7055.368329846945</v>
      </c>
      <c r="D10" s="115">
        <v>0</v>
      </c>
      <c r="E10" s="115">
        <v>13015.561178280215</v>
      </c>
    </row>
    <row r="11" spans="1:6" s="1" customFormat="1" ht="15.65" customHeight="1" x14ac:dyDescent="0.35">
      <c r="A11" s="98" t="s">
        <v>3</v>
      </c>
      <c r="B11" s="114">
        <v>3404.270002577076</v>
      </c>
      <c r="C11" s="114">
        <v>4036.174464797562</v>
      </c>
      <c r="D11" s="114">
        <v>-0.80436280807379923</v>
      </c>
      <c r="E11" s="114">
        <v>7439.6401045665643</v>
      </c>
    </row>
    <row r="12" spans="1:6" s="1" customFormat="1" ht="15.65" customHeight="1" x14ac:dyDescent="0.35">
      <c r="A12" s="124" t="s">
        <v>11</v>
      </c>
      <c r="B12" s="115">
        <v>4751.4930615907597</v>
      </c>
      <c r="C12" s="115">
        <v>5626.6227420986243</v>
      </c>
      <c r="D12" s="115">
        <v>-1.4120813543457955</v>
      </c>
      <c r="E12" s="115">
        <v>10376.703722335038</v>
      </c>
    </row>
    <row r="13" spans="1:6" s="1" customFormat="1" ht="15.65" customHeight="1" x14ac:dyDescent="0.35">
      <c r="A13" s="98" t="s">
        <v>12</v>
      </c>
      <c r="B13" s="114">
        <v>7124.4595339171474</v>
      </c>
      <c r="C13" s="114">
        <v>8443.8413730190732</v>
      </c>
      <c r="D13" s="114">
        <v>-2.1350558375804054</v>
      </c>
      <c r="E13" s="114">
        <v>15566.16585109864</v>
      </c>
    </row>
    <row r="14" spans="1:6" s="1" customFormat="1" ht="15.65" customHeight="1" x14ac:dyDescent="0.35">
      <c r="A14" s="124" t="s">
        <v>13</v>
      </c>
      <c r="B14" s="115">
        <v>8554.2722716641783</v>
      </c>
      <c r="C14" s="115">
        <v>10121.38620508219</v>
      </c>
      <c r="D14" s="115">
        <v>-32.108960655015792</v>
      </c>
      <c r="E14" s="115">
        <v>18643.549516091352</v>
      </c>
    </row>
    <row r="15" spans="1:6" s="1" customFormat="1" ht="15.65" customHeight="1" x14ac:dyDescent="0.35">
      <c r="A15" s="98" t="s">
        <v>14</v>
      </c>
      <c r="B15" s="114">
        <v>5348.9567839608781</v>
      </c>
      <c r="C15" s="114">
        <v>6338.9162328302255</v>
      </c>
      <c r="D15" s="114">
        <v>-18.876339344984206</v>
      </c>
      <c r="E15" s="114">
        <v>11668.996677446119</v>
      </c>
    </row>
    <row r="16" spans="1:6" s="1" customFormat="1" ht="15.65" customHeight="1" x14ac:dyDescent="0.35">
      <c r="A16" s="124" t="s">
        <v>15</v>
      </c>
      <c r="B16" s="115">
        <v>4839.2242574237407</v>
      </c>
      <c r="C16" s="115">
        <v>5733.4827069881585</v>
      </c>
      <c r="D16" s="115">
        <v>0</v>
      </c>
      <c r="E16" s="115">
        <v>10572.7069644119</v>
      </c>
    </row>
    <row r="17" spans="1:5" s="1" customFormat="1" ht="15.65" customHeight="1" x14ac:dyDescent="0.35">
      <c r="A17" s="98" t="s">
        <v>16</v>
      </c>
      <c r="B17" s="114">
        <v>4085.9083692345125</v>
      </c>
      <c r="C17" s="114">
        <v>4843.8573148127889</v>
      </c>
      <c r="D17" s="114">
        <v>-52.162880179171104</v>
      </c>
      <c r="E17" s="114">
        <v>8877.6028038681306</v>
      </c>
    </row>
    <row r="18" spans="1:5" s="1" customFormat="1" ht="15.65" customHeight="1" x14ac:dyDescent="0.35">
      <c r="A18" s="124" t="s">
        <v>4</v>
      </c>
      <c r="B18" s="115">
        <v>9172.7866302443908</v>
      </c>
      <c r="C18" s="115">
        <v>10852.623652500577</v>
      </c>
      <c r="D18" s="115">
        <v>-3.6277855926799392</v>
      </c>
      <c r="E18" s="115">
        <v>20021.78249715229</v>
      </c>
    </row>
    <row r="19" spans="1:5" s="1" customFormat="1" ht="15.65" customHeight="1" x14ac:dyDescent="0.35">
      <c r="A19" s="98" t="s">
        <v>17</v>
      </c>
      <c r="B19" s="114">
        <v>2253.2760041246779</v>
      </c>
      <c r="C19" s="114">
        <v>2663.0986359345338</v>
      </c>
      <c r="D19" s="114">
        <v>-0.78598422814896063</v>
      </c>
      <c r="E19" s="114">
        <v>4915.5886558310631</v>
      </c>
    </row>
    <row r="20" spans="1:5" s="1" customFormat="1" ht="15.65" customHeight="1" x14ac:dyDescent="0.35">
      <c r="A20" s="124" t="s">
        <v>18</v>
      </c>
      <c r="B20" s="115">
        <v>6144.0604278664678</v>
      </c>
      <c r="C20" s="115">
        <v>7274.7455178503806</v>
      </c>
      <c r="D20" s="115">
        <v>0</v>
      </c>
      <c r="E20" s="115">
        <v>13418.805945716849</v>
      </c>
    </row>
    <row r="21" spans="1:5" s="1" customFormat="1" ht="15.65" customHeight="1" x14ac:dyDescent="0.35">
      <c r="A21" s="98" t="s">
        <v>5</v>
      </c>
      <c r="B21" s="114">
        <v>3104.278590299306</v>
      </c>
      <c r="C21" s="114">
        <v>3663.0998177217652</v>
      </c>
      <c r="D21" s="114">
        <v>0</v>
      </c>
      <c r="E21" s="114">
        <v>6767.3784080210717</v>
      </c>
    </row>
    <row r="22" spans="1:5" s="1" customFormat="1" ht="15.65" customHeight="1" x14ac:dyDescent="0.35">
      <c r="A22" s="124" t="s">
        <v>6</v>
      </c>
      <c r="B22" s="115">
        <v>3549.7347382265716</v>
      </c>
      <c r="C22" s="115">
        <v>4200.4252352689946</v>
      </c>
      <c r="D22" s="115">
        <v>0</v>
      </c>
      <c r="E22" s="115">
        <v>7750.1599734955662</v>
      </c>
    </row>
    <row r="23" spans="1:5" s="1" customFormat="1" ht="15.65" customHeight="1" x14ac:dyDescent="0.35">
      <c r="A23" s="98" t="s">
        <v>19</v>
      </c>
      <c r="B23" s="114">
        <v>2994.1077766753883</v>
      </c>
      <c r="C23" s="114">
        <v>3547.402906038441</v>
      </c>
      <c r="D23" s="114">
        <v>0</v>
      </c>
      <c r="E23" s="114">
        <v>6541.5106827138297</v>
      </c>
    </row>
    <row r="24" spans="1:5" s="1" customFormat="1" ht="15.65" customHeight="1" x14ac:dyDescent="0.35">
      <c r="A24" s="124" t="s">
        <v>20</v>
      </c>
      <c r="B24" s="115">
        <v>5261.641759605287</v>
      </c>
      <c r="C24" s="115">
        <v>6231.3996332954666</v>
      </c>
      <c r="D24" s="115">
        <v>0</v>
      </c>
      <c r="E24" s="115">
        <v>11493.041392900754</v>
      </c>
    </row>
    <row r="25" spans="1:5" s="1" customFormat="1" ht="15.65" customHeight="1" thickBot="1" x14ac:dyDescent="0.4">
      <c r="A25" s="104" t="s">
        <v>21</v>
      </c>
      <c r="B25" s="116">
        <v>10964.585888331456</v>
      </c>
      <c r="C25" s="116">
        <v>12992.025204127556</v>
      </c>
      <c r="D25" s="116">
        <v>0</v>
      </c>
      <c r="E25" s="116">
        <v>23956.61109245901</v>
      </c>
    </row>
    <row r="26" spans="1:5" s="1" customFormat="1" ht="20.149999999999999" customHeight="1" thickBot="1" x14ac:dyDescent="0.4">
      <c r="A26" s="120" t="s">
        <v>22</v>
      </c>
      <c r="B26" s="117">
        <v>113257.10388729068</v>
      </c>
      <c r="C26" s="117">
        <v>134106.83473273556</v>
      </c>
      <c r="D26" s="117">
        <v>-111.91345</v>
      </c>
      <c r="E26" s="117">
        <v>247252.02517002614</v>
      </c>
    </row>
    <row r="27" spans="1:5" s="1" customFormat="1" x14ac:dyDescent="0.35">
      <c r="A27" s="22"/>
      <c r="B27" s="22"/>
      <c r="C27" s="22"/>
      <c r="D27" s="22"/>
      <c r="E27" s="22"/>
    </row>
    <row r="28" spans="1:5" s="1" customFormat="1" ht="12.5" x14ac:dyDescent="0.25"/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B28"/>
  <sheetViews>
    <sheetView showGridLines="0" zoomScale="70" zoomScaleNormal="70" workbookViewId="0">
      <selection activeCell="B7" sqref="B7"/>
    </sheetView>
  </sheetViews>
  <sheetFormatPr defaultColWidth="8.84375" defaultRowHeight="15.5" x14ac:dyDescent="0.35"/>
  <cols>
    <col min="1" max="1" width="27.23046875" style="62" customWidth="1"/>
    <col min="2" max="2" width="16.69140625" style="62" customWidth="1"/>
    <col min="3" max="16384" width="8.84375" style="62"/>
  </cols>
  <sheetData>
    <row r="1" spans="1:2" s="59" customFormat="1" ht="21.5" customHeight="1" x14ac:dyDescent="0.25">
      <c r="A1" s="58" t="s">
        <v>191</v>
      </c>
      <c r="B1" s="58"/>
    </row>
    <row r="2" spans="1:2" s="59" customFormat="1" ht="21.65" customHeight="1" thickBot="1" x14ac:dyDescent="0.4">
      <c r="A2" s="23" t="s">
        <v>98</v>
      </c>
      <c r="B2" s="122"/>
    </row>
    <row r="3" spans="1:2" s="60" customFormat="1" ht="31.25" customHeight="1" thickBot="1" x14ac:dyDescent="0.35">
      <c r="A3" s="118" t="s">
        <v>23</v>
      </c>
      <c r="B3" s="119" t="s">
        <v>92</v>
      </c>
    </row>
    <row r="4" spans="1:2" s="59" customFormat="1" ht="20.149999999999999" customHeight="1" x14ac:dyDescent="0.35">
      <c r="A4" s="123" t="s">
        <v>7</v>
      </c>
      <c r="B4" s="93">
        <v>0</v>
      </c>
    </row>
    <row r="5" spans="1:2" s="59" customFormat="1" ht="15.65" customHeight="1" x14ac:dyDescent="0.35">
      <c r="A5" s="98" t="s">
        <v>0</v>
      </c>
      <c r="B5" s="96">
        <v>0</v>
      </c>
    </row>
    <row r="6" spans="1:2" s="59" customFormat="1" ht="15.65" customHeight="1" x14ac:dyDescent="0.35">
      <c r="A6" s="124" t="s">
        <v>1</v>
      </c>
      <c r="B6" s="99">
        <v>0</v>
      </c>
    </row>
    <row r="7" spans="1:2" s="59" customFormat="1" ht="15.65" customHeight="1" x14ac:dyDescent="0.35">
      <c r="A7" s="98" t="s">
        <v>8</v>
      </c>
      <c r="B7" s="96">
        <v>0</v>
      </c>
    </row>
    <row r="8" spans="1:2" s="59" customFormat="1" ht="15.65" customHeight="1" x14ac:dyDescent="0.35">
      <c r="A8" s="124" t="s">
        <v>9</v>
      </c>
      <c r="B8" s="99">
        <v>0</v>
      </c>
    </row>
    <row r="9" spans="1:2" s="59" customFormat="1" ht="15.65" customHeight="1" x14ac:dyDescent="0.35">
      <c r="A9" s="98" t="s">
        <v>10</v>
      </c>
      <c r="B9" s="96">
        <v>0</v>
      </c>
    </row>
    <row r="10" spans="1:2" s="59" customFormat="1" ht="15.65" customHeight="1" x14ac:dyDescent="0.35">
      <c r="A10" s="124" t="s">
        <v>2</v>
      </c>
      <c r="B10" s="99">
        <v>0</v>
      </c>
    </row>
    <row r="11" spans="1:2" s="59" customFormat="1" ht="15.65" customHeight="1" x14ac:dyDescent="0.35">
      <c r="A11" s="98" t="s">
        <v>3</v>
      </c>
      <c r="B11" s="96">
        <v>0</v>
      </c>
    </row>
    <row r="12" spans="1:2" s="59" customFormat="1" ht="15.65" customHeight="1" x14ac:dyDescent="0.35">
      <c r="A12" s="124" t="s">
        <v>11</v>
      </c>
      <c r="B12" s="99">
        <v>0</v>
      </c>
    </row>
    <row r="13" spans="1:2" s="59" customFormat="1" ht="15.65" customHeight="1" x14ac:dyDescent="0.35">
      <c r="A13" s="98" t="s">
        <v>12</v>
      </c>
      <c r="B13" s="96">
        <v>0</v>
      </c>
    </row>
    <row r="14" spans="1:2" s="59" customFormat="1" ht="15.65" customHeight="1" x14ac:dyDescent="0.35">
      <c r="A14" s="124" t="s">
        <v>13</v>
      </c>
      <c r="B14" s="99">
        <v>0</v>
      </c>
    </row>
    <row r="15" spans="1:2" s="59" customFormat="1" ht="15.65" customHeight="1" x14ac:dyDescent="0.35">
      <c r="A15" s="98" t="s">
        <v>14</v>
      </c>
      <c r="B15" s="96">
        <v>0</v>
      </c>
    </row>
    <row r="16" spans="1:2" s="59" customFormat="1" ht="15.65" customHeight="1" x14ac:dyDescent="0.35">
      <c r="A16" s="124" t="s">
        <v>15</v>
      </c>
      <c r="B16" s="99">
        <v>0</v>
      </c>
    </row>
    <row r="17" spans="1:2" s="59" customFormat="1" ht="15.65" customHeight="1" x14ac:dyDescent="0.35">
      <c r="A17" s="98" t="s">
        <v>16</v>
      </c>
      <c r="B17" s="96">
        <v>0</v>
      </c>
    </row>
    <row r="18" spans="1:2" s="59" customFormat="1" ht="15.65" customHeight="1" x14ac:dyDescent="0.35">
      <c r="A18" s="124" t="s">
        <v>4</v>
      </c>
      <c r="B18" s="99">
        <v>0</v>
      </c>
    </row>
    <row r="19" spans="1:2" s="59" customFormat="1" ht="15.65" customHeight="1" x14ac:dyDescent="0.35">
      <c r="A19" s="98" t="s">
        <v>17</v>
      </c>
      <c r="B19" s="96">
        <v>0</v>
      </c>
    </row>
    <row r="20" spans="1:2" s="59" customFormat="1" ht="15.65" customHeight="1" x14ac:dyDescent="0.35">
      <c r="A20" s="124" t="s">
        <v>18</v>
      </c>
      <c r="B20" s="99">
        <v>0</v>
      </c>
    </row>
    <row r="21" spans="1:2" s="59" customFormat="1" ht="15.65" customHeight="1" x14ac:dyDescent="0.35">
      <c r="A21" s="98" t="s">
        <v>5</v>
      </c>
      <c r="B21" s="96">
        <v>0</v>
      </c>
    </row>
    <row r="22" spans="1:2" s="59" customFormat="1" ht="15.65" customHeight="1" x14ac:dyDescent="0.35">
      <c r="A22" s="124" t="s">
        <v>6</v>
      </c>
      <c r="B22" s="99">
        <v>0</v>
      </c>
    </row>
    <row r="23" spans="1:2" s="59" customFormat="1" ht="15.65" customHeight="1" x14ac:dyDescent="0.35">
      <c r="A23" s="98" t="s">
        <v>19</v>
      </c>
      <c r="B23" s="96">
        <v>0</v>
      </c>
    </row>
    <row r="24" spans="1:2" s="59" customFormat="1" ht="15.65" customHeight="1" x14ac:dyDescent="0.35">
      <c r="A24" s="124" t="s">
        <v>20</v>
      </c>
      <c r="B24" s="99">
        <v>0</v>
      </c>
    </row>
    <row r="25" spans="1:2" s="59" customFormat="1" ht="15.65" customHeight="1" thickBot="1" x14ac:dyDescent="0.4">
      <c r="A25" s="104" t="s">
        <v>21</v>
      </c>
      <c r="B25" s="102">
        <v>0</v>
      </c>
    </row>
    <row r="26" spans="1:2" s="60" customFormat="1" ht="20.149999999999999" customHeight="1" thickBot="1" x14ac:dyDescent="0.4">
      <c r="A26" s="120" t="s">
        <v>22</v>
      </c>
      <c r="B26" s="126">
        <v>0</v>
      </c>
    </row>
    <row r="27" spans="1:2" s="59" customFormat="1" x14ac:dyDescent="0.35">
      <c r="A27" s="22"/>
      <c r="B27" s="61"/>
    </row>
    <row r="28" spans="1:2" x14ac:dyDescent="0.35">
      <c r="A28" s="22"/>
      <c r="B28" s="61"/>
    </row>
  </sheetData>
  <conditionalFormatting sqref="B2">
    <cfRule type="expression" dxfId="8" priority="3" stopIfTrue="1">
      <formula>#REF!&gt;0</formula>
    </cfRule>
  </conditionalFormatting>
  <conditionalFormatting sqref="B26">
    <cfRule type="expression" dxfId="7" priority="1" stopIfTrue="1">
      <formula>#REF!&gt;0</formula>
    </cfRule>
  </conditionalFormatting>
  <pageMargins left="0.75" right="0.75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E53"/>
  <sheetViews>
    <sheetView showGridLines="0" zoomScale="70" zoomScaleNormal="70" workbookViewId="0">
      <selection activeCell="C26" sqref="C26"/>
    </sheetView>
  </sheetViews>
  <sheetFormatPr defaultColWidth="9.23046875" defaultRowHeight="15.5" x14ac:dyDescent="0.35"/>
  <cols>
    <col min="1" max="1" width="32.69140625" style="6" customWidth="1"/>
    <col min="2" max="3" width="23.15234375" style="6" customWidth="1"/>
    <col min="4" max="5" width="12.69140625" style="6" customWidth="1"/>
    <col min="6" max="16384" width="9.23046875" style="6"/>
  </cols>
  <sheetData>
    <row r="1" spans="1:5" s="64" customFormat="1" ht="21.5" customHeight="1" x14ac:dyDescent="0.4">
      <c r="A1" s="58" t="s">
        <v>214</v>
      </c>
      <c r="B1" s="63"/>
      <c r="C1" s="63"/>
      <c r="D1" s="63"/>
      <c r="E1" s="63"/>
    </row>
    <row r="2" spans="1:5" s="1" customFormat="1" ht="21.65" customHeight="1" thickBot="1" x14ac:dyDescent="0.4">
      <c r="A2" s="23" t="s">
        <v>98</v>
      </c>
      <c r="B2" s="22"/>
      <c r="C2" s="22"/>
      <c r="D2" s="22"/>
      <c r="E2" s="122"/>
    </row>
    <row r="3" spans="1:5" s="3" customFormat="1" ht="51.65" customHeight="1" thickBot="1" x14ac:dyDescent="0.35">
      <c r="A3" s="118" t="s">
        <v>23</v>
      </c>
      <c r="B3" s="119" t="s">
        <v>213</v>
      </c>
      <c r="C3" s="119" t="s">
        <v>356</v>
      </c>
      <c r="D3" s="119" t="s">
        <v>28</v>
      </c>
      <c r="E3" s="119" t="s">
        <v>24</v>
      </c>
    </row>
    <row r="4" spans="1:5" s="1" customFormat="1" ht="20.149999999999999" customHeight="1" x14ac:dyDescent="0.35">
      <c r="A4" s="123" t="s">
        <v>7</v>
      </c>
      <c r="B4" s="127">
        <v>169516582.28841138</v>
      </c>
      <c r="C4" s="93">
        <v>176490417.76023978</v>
      </c>
      <c r="D4" s="93">
        <v>6973835.4718284011</v>
      </c>
      <c r="E4" s="94">
        <v>4.1139547398161246E-2</v>
      </c>
    </row>
    <row r="5" spans="1:5" s="1" customFormat="1" ht="15.65" customHeight="1" x14ac:dyDescent="0.35">
      <c r="A5" s="98" t="s">
        <v>0</v>
      </c>
      <c r="B5" s="128">
        <v>301248289.14356709</v>
      </c>
      <c r="C5" s="96">
        <v>311474494.7361787</v>
      </c>
      <c r="D5" s="96">
        <v>10226205.592611611</v>
      </c>
      <c r="E5" s="97">
        <v>3.3946103467289962E-2</v>
      </c>
    </row>
    <row r="6" spans="1:5" s="1" customFormat="1" ht="15.65" customHeight="1" x14ac:dyDescent="0.35">
      <c r="A6" s="124" t="s">
        <v>1</v>
      </c>
      <c r="B6" s="129">
        <v>274317144.2038337</v>
      </c>
      <c r="C6" s="99">
        <v>283998608.33779746</v>
      </c>
      <c r="D6" s="99">
        <v>9681464.1339637637</v>
      </c>
      <c r="E6" s="100">
        <v>3.5292960496737559E-2</v>
      </c>
    </row>
    <row r="7" spans="1:5" s="1" customFormat="1" ht="15.65" customHeight="1" x14ac:dyDescent="0.35">
      <c r="A7" s="98" t="s">
        <v>8</v>
      </c>
      <c r="B7" s="128">
        <v>248162387.48016518</v>
      </c>
      <c r="C7" s="96">
        <v>265474828.39702481</v>
      </c>
      <c r="D7" s="96">
        <v>17312440.916859627</v>
      </c>
      <c r="E7" s="97">
        <v>6.9762549807203783E-2</v>
      </c>
    </row>
    <row r="8" spans="1:5" s="1" customFormat="1" ht="15.65" customHeight="1" x14ac:dyDescent="0.35">
      <c r="A8" s="124" t="s">
        <v>9</v>
      </c>
      <c r="B8" s="129">
        <v>348800195.93518353</v>
      </c>
      <c r="C8" s="99">
        <v>362270154.96504521</v>
      </c>
      <c r="D8" s="99">
        <v>13469959.029861689</v>
      </c>
      <c r="E8" s="100">
        <v>3.8617980112501914E-2</v>
      </c>
    </row>
    <row r="9" spans="1:5" s="1" customFormat="1" ht="15.65" customHeight="1" x14ac:dyDescent="0.35">
      <c r="A9" s="98" t="s">
        <v>10</v>
      </c>
      <c r="B9" s="128">
        <v>305204771.97418797</v>
      </c>
      <c r="C9" s="96">
        <v>319083308.17192024</v>
      </c>
      <c r="D9" s="96">
        <v>13878536.19773227</v>
      </c>
      <c r="E9" s="97">
        <v>4.5472867635588665E-2</v>
      </c>
    </row>
    <row r="10" spans="1:5" s="1" customFormat="1" ht="15.65" customHeight="1" x14ac:dyDescent="0.35">
      <c r="A10" s="124" t="s">
        <v>2</v>
      </c>
      <c r="B10" s="129">
        <v>321827020.6908778</v>
      </c>
      <c r="C10" s="99">
        <v>335780678.95723218</v>
      </c>
      <c r="D10" s="99">
        <v>13953658.266354382</v>
      </c>
      <c r="E10" s="100">
        <v>4.3357634285646852E-2</v>
      </c>
    </row>
    <row r="11" spans="1:5" s="1" customFormat="1" ht="15.65" customHeight="1" x14ac:dyDescent="0.35">
      <c r="A11" s="98" t="s">
        <v>3</v>
      </c>
      <c r="B11" s="128">
        <v>177009724.60612676</v>
      </c>
      <c r="C11" s="96">
        <v>186351745.89528993</v>
      </c>
      <c r="D11" s="96">
        <v>9342021.2891631722</v>
      </c>
      <c r="E11" s="97">
        <v>5.2776881665403265E-2</v>
      </c>
    </row>
    <row r="12" spans="1:5" s="1" customFormat="1" ht="15.65" customHeight="1" x14ac:dyDescent="0.35">
      <c r="A12" s="124" t="s">
        <v>11</v>
      </c>
      <c r="B12" s="129">
        <v>296145252.44515538</v>
      </c>
      <c r="C12" s="99">
        <v>308341384.96589524</v>
      </c>
      <c r="D12" s="99">
        <v>12196132.520739853</v>
      </c>
      <c r="E12" s="100">
        <v>4.1182941208887068E-2</v>
      </c>
    </row>
    <row r="13" spans="1:5" s="1" customFormat="1" ht="15.65" customHeight="1" x14ac:dyDescent="0.35">
      <c r="A13" s="98" t="s">
        <v>12</v>
      </c>
      <c r="B13" s="128">
        <v>451303600.40050876</v>
      </c>
      <c r="C13" s="96">
        <v>471554718.3596729</v>
      </c>
      <c r="D13" s="96">
        <v>20251117.959164143</v>
      </c>
      <c r="E13" s="97">
        <v>4.4872493685386768E-2</v>
      </c>
    </row>
    <row r="14" spans="1:5" s="1" customFormat="1" ht="15.65" customHeight="1" x14ac:dyDescent="0.35">
      <c r="A14" s="124" t="s">
        <v>13</v>
      </c>
      <c r="B14" s="129">
        <v>556597636.42235768</v>
      </c>
      <c r="C14" s="99">
        <v>583937934.95711732</v>
      </c>
      <c r="D14" s="99">
        <v>27340298.534759641</v>
      </c>
      <c r="E14" s="100">
        <v>4.9120399990368019E-2</v>
      </c>
    </row>
    <row r="15" spans="1:5" s="1" customFormat="1" ht="15.65" customHeight="1" x14ac:dyDescent="0.35">
      <c r="A15" s="98" t="s">
        <v>14</v>
      </c>
      <c r="B15" s="128">
        <v>349719092.80160582</v>
      </c>
      <c r="C15" s="96">
        <v>363586097.25150657</v>
      </c>
      <c r="D15" s="96">
        <v>13867004.449900746</v>
      </c>
      <c r="E15" s="97">
        <v>3.9651836960950371E-2</v>
      </c>
    </row>
    <row r="16" spans="1:5" s="1" customFormat="1" ht="15.65" customHeight="1" x14ac:dyDescent="0.35">
      <c r="A16" s="124" t="s">
        <v>15</v>
      </c>
      <c r="B16" s="129">
        <v>332903889.00526476</v>
      </c>
      <c r="C16" s="99">
        <v>347140688.99633199</v>
      </c>
      <c r="D16" s="99">
        <v>14236799.991067231</v>
      </c>
      <c r="E16" s="100">
        <v>4.2765496172506655E-2</v>
      </c>
    </row>
    <row r="17" spans="1:5" s="1" customFormat="1" ht="15.65" customHeight="1" x14ac:dyDescent="0.35">
      <c r="A17" s="98" t="s">
        <v>16</v>
      </c>
      <c r="B17" s="128">
        <v>296910388.52344579</v>
      </c>
      <c r="C17" s="96">
        <v>310780079.76264077</v>
      </c>
      <c r="D17" s="96">
        <v>13869691.239194989</v>
      </c>
      <c r="E17" s="97">
        <v>4.6713391566289897E-2</v>
      </c>
    </row>
    <row r="18" spans="1:5" s="1" customFormat="1" ht="15.65" customHeight="1" x14ac:dyDescent="0.35">
      <c r="A18" s="124" t="s">
        <v>4</v>
      </c>
      <c r="B18" s="129">
        <v>588924059.90907836</v>
      </c>
      <c r="C18" s="99">
        <v>611842218.21872365</v>
      </c>
      <c r="D18" s="99">
        <v>22918158.309645295</v>
      </c>
      <c r="E18" s="100">
        <v>3.8915303126150998E-2</v>
      </c>
    </row>
    <row r="19" spans="1:5" s="1" customFormat="1" ht="15.65" customHeight="1" x14ac:dyDescent="0.35">
      <c r="A19" s="98" t="s">
        <v>17</v>
      </c>
      <c r="B19" s="128">
        <v>147063633.9815436</v>
      </c>
      <c r="C19" s="96">
        <v>153677585.30258197</v>
      </c>
      <c r="D19" s="96">
        <v>6613951.3210383654</v>
      </c>
      <c r="E19" s="97">
        <v>4.4973397854893293E-2</v>
      </c>
    </row>
    <row r="20" spans="1:5" s="1" customFormat="1" ht="15.65" customHeight="1" x14ac:dyDescent="0.35">
      <c r="A20" s="124" t="s">
        <v>18</v>
      </c>
      <c r="B20" s="129">
        <v>431895256.18290526</v>
      </c>
      <c r="C20" s="99">
        <v>447269065.14480078</v>
      </c>
      <c r="D20" s="99">
        <v>15373808.961895525</v>
      </c>
      <c r="E20" s="100">
        <v>3.5596151478414946E-2</v>
      </c>
    </row>
    <row r="21" spans="1:5" s="1" customFormat="1" ht="15.65" customHeight="1" x14ac:dyDescent="0.35">
      <c r="A21" s="98" t="s">
        <v>5</v>
      </c>
      <c r="B21" s="128">
        <v>171842974.84535024</v>
      </c>
      <c r="C21" s="96">
        <v>178360809.32212818</v>
      </c>
      <c r="D21" s="96">
        <v>6517834.476777941</v>
      </c>
      <c r="E21" s="97">
        <v>3.7929013290439448E-2</v>
      </c>
    </row>
    <row r="22" spans="1:5" s="1" customFormat="1" ht="15.65" customHeight="1" x14ac:dyDescent="0.35">
      <c r="A22" s="124" t="s">
        <v>6</v>
      </c>
      <c r="B22" s="129">
        <v>223642641.67612171</v>
      </c>
      <c r="C22" s="99">
        <v>233771383.41250512</v>
      </c>
      <c r="D22" s="99">
        <v>10128741.736383408</v>
      </c>
      <c r="E22" s="100">
        <v>4.5289850184527004E-2</v>
      </c>
    </row>
    <row r="23" spans="1:5" s="1" customFormat="1" ht="15.65" customHeight="1" x14ac:dyDescent="0.35">
      <c r="A23" s="98" t="s">
        <v>19</v>
      </c>
      <c r="B23" s="128">
        <v>193434551.67385128</v>
      </c>
      <c r="C23" s="96">
        <v>201943922.99200138</v>
      </c>
      <c r="D23" s="96">
        <v>8509371.3181501031</v>
      </c>
      <c r="E23" s="97">
        <v>4.3990958412112938E-2</v>
      </c>
    </row>
    <row r="24" spans="1:5" s="1" customFormat="1" ht="15.65" customHeight="1" x14ac:dyDescent="0.35">
      <c r="A24" s="124" t="s">
        <v>20</v>
      </c>
      <c r="B24" s="129">
        <v>380749578.78938055</v>
      </c>
      <c r="C24" s="99">
        <v>402006018.10214835</v>
      </c>
      <c r="D24" s="99">
        <v>21256439.312767804</v>
      </c>
      <c r="E24" s="100">
        <v>5.5827873481447077E-2</v>
      </c>
    </row>
    <row r="25" spans="1:5" s="1" customFormat="1" ht="15.65" customHeight="1" thickBot="1" x14ac:dyDescent="0.4">
      <c r="A25" s="104" t="s">
        <v>21</v>
      </c>
      <c r="B25" s="130">
        <v>816935908.02107751</v>
      </c>
      <c r="C25" s="102">
        <v>861219037.99119902</v>
      </c>
      <c r="D25" s="102">
        <v>44283129.970121503</v>
      </c>
      <c r="E25" s="103">
        <v>5.4206369845330594E-2</v>
      </c>
    </row>
    <row r="26" spans="1:5" s="2" customFormat="1" ht="20.149999999999999" customHeight="1" thickBot="1" x14ac:dyDescent="0.4">
      <c r="A26" s="120" t="s">
        <v>22</v>
      </c>
      <c r="B26" s="105">
        <v>7384154580.9999981</v>
      </c>
      <c r="C26" s="105">
        <v>7716355181.9999828</v>
      </c>
      <c r="D26" s="105">
        <v>332200600.99998146</v>
      </c>
      <c r="E26" s="106">
        <v>4.4988305344359845E-2</v>
      </c>
    </row>
    <row r="27" spans="1:5" s="1" customFormat="1" x14ac:dyDescent="0.35">
      <c r="A27" s="22"/>
      <c r="B27" s="22"/>
      <c r="C27" s="22"/>
      <c r="D27" s="22"/>
      <c r="E27" s="22"/>
    </row>
    <row r="28" spans="1:5" s="1" customFormat="1" ht="12.5" x14ac:dyDescent="0.25"/>
    <row r="29" spans="1:5" s="1" customFormat="1" ht="12.5" x14ac:dyDescent="0.25"/>
    <row r="30" spans="1:5" s="1" customFormat="1" ht="14" x14ac:dyDescent="0.3">
      <c r="C30" s="66"/>
      <c r="E30" s="7"/>
    </row>
    <row r="31" spans="1:5" s="1" customFormat="1" ht="14" x14ac:dyDescent="0.3">
      <c r="C31" s="66"/>
      <c r="E31" s="7"/>
    </row>
    <row r="32" spans="1:5" s="1" customFormat="1" ht="14" x14ac:dyDescent="0.3">
      <c r="C32" s="66"/>
      <c r="E32" s="7"/>
    </row>
    <row r="33" spans="3:5" x14ac:dyDescent="0.35">
      <c r="C33" s="66"/>
      <c r="D33" s="1"/>
      <c r="E33" s="7"/>
    </row>
    <row r="34" spans="3:5" x14ac:dyDescent="0.35">
      <c r="C34" s="66"/>
      <c r="D34" s="1"/>
      <c r="E34" s="7"/>
    </row>
    <row r="35" spans="3:5" x14ac:dyDescent="0.35">
      <c r="C35" s="66"/>
      <c r="D35" s="1"/>
      <c r="E35" s="7"/>
    </row>
    <row r="36" spans="3:5" x14ac:dyDescent="0.35">
      <c r="C36" s="66"/>
      <c r="D36" s="1"/>
      <c r="E36" s="7"/>
    </row>
    <row r="37" spans="3:5" x14ac:dyDescent="0.35">
      <c r="C37" s="66"/>
      <c r="D37" s="1"/>
      <c r="E37" s="7"/>
    </row>
    <row r="38" spans="3:5" x14ac:dyDescent="0.35">
      <c r="C38" s="66"/>
      <c r="D38" s="1"/>
      <c r="E38" s="7"/>
    </row>
    <row r="39" spans="3:5" x14ac:dyDescent="0.35">
      <c r="C39" s="66"/>
      <c r="D39" s="1"/>
      <c r="E39" s="7"/>
    </row>
    <row r="40" spans="3:5" x14ac:dyDescent="0.35">
      <c r="C40" s="66"/>
      <c r="D40" s="1"/>
      <c r="E40" s="7"/>
    </row>
    <row r="41" spans="3:5" x14ac:dyDescent="0.35">
      <c r="C41" s="66"/>
      <c r="D41" s="1"/>
      <c r="E41" s="7"/>
    </row>
    <row r="42" spans="3:5" x14ac:dyDescent="0.35">
      <c r="C42" s="66"/>
      <c r="D42" s="1"/>
      <c r="E42" s="7"/>
    </row>
    <row r="43" spans="3:5" x14ac:dyDescent="0.35">
      <c r="C43" s="66"/>
      <c r="D43" s="1"/>
      <c r="E43" s="7"/>
    </row>
    <row r="44" spans="3:5" x14ac:dyDescent="0.35">
      <c r="C44" s="66"/>
      <c r="D44" s="1"/>
      <c r="E44" s="7"/>
    </row>
    <row r="45" spans="3:5" x14ac:dyDescent="0.35">
      <c r="C45" s="66"/>
      <c r="D45" s="1"/>
      <c r="E45" s="7"/>
    </row>
    <row r="46" spans="3:5" x14ac:dyDescent="0.35">
      <c r="C46" s="66"/>
      <c r="D46" s="1"/>
      <c r="E46" s="7"/>
    </row>
    <row r="47" spans="3:5" x14ac:dyDescent="0.35">
      <c r="C47" s="66"/>
      <c r="D47" s="1"/>
      <c r="E47" s="7"/>
    </row>
    <row r="48" spans="3:5" x14ac:dyDescent="0.35">
      <c r="C48" s="66"/>
      <c r="D48" s="1"/>
      <c r="E48" s="7"/>
    </row>
    <row r="49" spans="3:5" x14ac:dyDescent="0.35">
      <c r="C49" s="66"/>
      <c r="D49" s="1"/>
      <c r="E49" s="7"/>
    </row>
    <row r="50" spans="3:5" x14ac:dyDescent="0.35">
      <c r="C50" s="66"/>
      <c r="D50" s="1"/>
      <c r="E50" s="7"/>
    </row>
    <row r="51" spans="3:5" x14ac:dyDescent="0.35">
      <c r="C51" s="1"/>
      <c r="D51" s="1"/>
      <c r="E51" s="7"/>
    </row>
    <row r="52" spans="3:5" x14ac:dyDescent="0.35">
      <c r="D52" s="1"/>
    </row>
    <row r="53" spans="3:5" x14ac:dyDescent="0.35">
      <c r="C53" s="56"/>
      <c r="D53" s="1"/>
    </row>
  </sheetData>
  <phoneticPr fontId="9" type="noConversion"/>
  <conditionalFormatting sqref="E2">
    <cfRule type="expression" dxfId="6" priority="1" stopIfTrue="1">
      <formula>#REF!&gt;0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A50467938</value>
    </field>
    <field name="Objective-Title">
      <value order="0">LGPFS - Final Local Government Settlement for 2024-25 - Tables Welsh</value>
    </field>
    <field name="Objective-Description">
      <value order="0"/>
    </field>
    <field name="Objective-CreationStamp">
      <value order="0">2024-02-23T17:03:31Z</value>
    </field>
    <field name="Objective-IsApproved">
      <value order="0">false</value>
    </field>
    <field name="Objective-IsPublished">
      <value order="0">true</value>
    </field>
    <field name="Objective-DatePublished">
      <value order="0">2024-02-23T17:03:31Z</value>
    </field>
    <field name="Objective-ModificationStamp">
      <value order="0">2024-02-23T17:05:20Z</value>
    </field>
    <field name="Objective-Owner">
      <value order="0">Koe, James (PSWL - Local Government - Local Gov. Funding)</value>
    </field>
    <field name="Objective-Path">
      <value order="0">Objective Global Folder:#Business File Plan:WG Organisational Groups:NEW - Post December 2022 - Public Services &amp; Welsh Language (PSWL):Public Services &amp; Welsh Language (PSWL) - Local Government - Finance Policy &amp; Sustainability:1 - Save:Unitary Authority Settlement:Administration:2024-2025:Local Authorities - 2024-2025 - Unitary Authorities Settlement - Reports &amp; Outputs:Final Settlement - Documents for the web</value>
    </field>
    <field name="Objective-Parent">
      <value order="0">Final Settlement - Documents for the web</value>
    </field>
    <field name="Objective-State">
      <value order="0">Published</value>
    </field>
    <field name="Objective-VersionId">
      <value order="0">vA93788410</value>
    </field>
    <field name="Objective-Version">
      <value order="0">1.0</value>
    </field>
    <field name="Objective-VersionNumber">
      <value order="0">1</value>
    </field>
    <field name="Objective-VersionComment">
      <value order="0">Copied from document A50405028.7</value>
    </field>
    <field name="Objective-FileNumber">
      <value order="0">qA1736748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Cynnwys</vt:lpstr>
      <vt:lpstr>Tabl_1a</vt:lpstr>
      <vt:lpstr>Tabl_1b</vt:lpstr>
      <vt:lpstr>Tabl_1c</vt:lpstr>
      <vt:lpstr>Tabl_2a</vt:lpstr>
      <vt:lpstr>Tabl_2b </vt:lpstr>
      <vt:lpstr>Tabl_2c</vt:lpstr>
      <vt:lpstr>Tabl_3</vt:lpstr>
      <vt:lpstr>Tabl_4a</vt:lpstr>
      <vt:lpstr>Tabl_4b</vt:lpstr>
      <vt:lpstr>Tabl_4c</vt:lpstr>
      <vt:lpstr>Tabl_4d</vt:lpstr>
      <vt:lpstr>Tabl_5</vt:lpstr>
      <vt:lpstr>Tabl_6</vt:lpstr>
      <vt:lpstr>Tabl_7</vt:lpstr>
      <vt:lpstr>Tabl_8</vt:lpstr>
      <vt:lpstr>Nodiadau</vt:lpstr>
      <vt:lpstr>'Tabl_2b '!Chwiliwch_a_yw’r_grant_ar_gael_yn_ardal_</vt:lpstr>
    </vt:vector>
  </TitlesOfParts>
  <Company>Welsh Assembly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edwardss5</dc:creator>
  <cp:lastModifiedBy>Fulker, Louise (PSWL - PSWL Operations - SJLGC Comms)</cp:lastModifiedBy>
  <cp:lastPrinted>2016-10-14T12:35:10Z</cp:lastPrinted>
  <dcterms:created xsi:type="dcterms:W3CDTF">2010-10-15T11:12:03Z</dcterms:created>
  <dcterms:modified xsi:type="dcterms:W3CDTF">2024-03-06T13:32:46Z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A50467938</vt:lpwstr>
  </property>
  <property fmtid="{D5CDD505-2E9C-101B-9397-08002B2CF9AE}" pid="4" name="Objective-Title">
    <vt:lpwstr>LGPFS - Final Local Government Settlement for 2024-25 - Tables Welsh</vt:lpwstr>
  </property>
  <property fmtid="{D5CDD505-2E9C-101B-9397-08002B2CF9AE}" pid="5" name="Objective-Description">
    <vt:lpwstr/>
  </property>
  <property fmtid="{D5CDD505-2E9C-101B-9397-08002B2CF9AE}" pid="6" name="Objective-CreationStamp">
    <vt:filetime>2024-02-23T17:03:31Z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2024-02-23T17:03:31Z</vt:filetime>
  </property>
  <property fmtid="{D5CDD505-2E9C-101B-9397-08002B2CF9AE}" pid="10" name="Objective-ModificationStamp">
    <vt:filetime>2024-02-23T17:05:20Z</vt:filetime>
  </property>
  <property fmtid="{D5CDD505-2E9C-101B-9397-08002B2CF9AE}" pid="11" name="Objective-Owner">
    <vt:lpwstr>Koe, James (PSWL - Local Government - Local Gov. Funding)</vt:lpwstr>
  </property>
  <property fmtid="{D5CDD505-2E9C-101B-9397-08002B2CF9AE}" pid="12" name="Objective-Path">
    <vt:lpwstr>Objective Global Folder:#Business File Plan:WG Organisational Groups:NEW - Post December 2022 - Public Services &amp; Welsh Language (PSWL):Public Services &amp; Welsh Language (PSWL) - Local Government - Finance Policy &amp; Sustainability:1 - Save:Unitary Authority Settlement:Administration:2024-2025:Local Authorities - 2024-2025 - Unitary Authorities Settlement - Reports &amp; Outputs:Final Settlement - Documents for the web:</vt:lpwstr>
  </property>
  <property fmtid="{D5CDD505-2E9C-101B-9397-08002B2CF9AE}" pid="13" name="Objective-Parent">
    <vt:lpwstr>Final Settlement - Documents for the web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vA93788410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Copied from document A50405028.7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