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AlgorithmName="SHA-512" workbookHashValue="NUYbGwLM8FtPGIMye8I8Akddb3ug73MpDhKqHfcgFmYEvBHurz8rP7YDivX+7kdHjnLdIZ0/6RWggBOrqIFiDg==" workbookSaltValue="KntzWbjPe6mOu/Q/1XSMnQ==" workbookSpinCount="100000" lockStructure="1"/>
  <bookViews>
    <workbookView xWindow="0" yWindow="0" windowWidth="14510" windowHeight="9710" tabRatio="602"/>
  </bookViews>
  <sheets>
    <sheet name="Page1" sheetId="1" r:id="rId1"/>
    <sheet name="Page2" sheetId="2" r:id="rId2"/>
    <sheet name="Page3" sheetId="3" r:id="rId3"/>
    <sheet name="Page4" sheetId="4" r:id="rId4"/>
    <sheet name="WGDd" sheetId="6" state="hidden" r:id="rId5"/>
    <sheet name="WGOC" sheetId="7" state="hidden" r:id="rId6"/>
    <sheet name="WGCC" sheetId="8" state="hidden" r:id="rId7"/>
  </sheets>
  <definedNames>
    <definedName name="_xlnm.Print_Area" localSheetId="0">Page1!$C$3:$P$51</definedName>
    <definedName name="_xlnm.Print_Area" localSheetId="1">Page2!$C$3:$D$59</definedName>
    <definedName name="_xlnm.Print_Area" localSheetId="2">Page3!$C$3:$P$37</definedName>
    <definedName name="_xlnm.Print_Area" localSheetId="3">Page4!$C$3:$I$47</definedName>
  </definedNames>
  <calcPr calcId="162913"/>
</workbook>
</file>

<file path=xl/calcChain.xml><?xml version="1.0" encoding="utf-8"?>
<calcChain xmlns="http://schemas.openxmlformats.org/spreadsheetml/2006/main">
  <c r="O23" i="3" l="1"/>
  <c r="O12" i="3"/>
  <c r="O13" i="3"/>
  <c r="O14" i="3"/>
  <c r="O15" i="3"/>
  <c r="O16" i="3"/>
  <c r="O17" i="3"/>
  <c r="O18" i="3"/>
  <c r="O19" i="3"/>
  <c r="O11" i="3"/>
  <c r="K22" i="1" l="1"/>
  <c r="G871" i="8" l="1"/>
  <c r="E871" i="8"/>
  <c r="G870" i="8"/>
  <c r="E870" i="8"/>
  <c r="G869" i="8"/>
  <c r="E869" i="8"/>
  <c r="G868" i="8"/>
  <c r="E868" i="8"/>
  <c r="G867" i="8"/>
  <c r="E867" i="8"/>
  <c r="G866" i="8"/>
  <c r="E866" i="8"/>
  <c r="G865" i="8"/>
  <c r="E865" i="8"/>
  <c r="G864" i="8"/>
  <c r="E864" i="8"/>
  <c r="G863" i="8"/>
  <c r="E863" i="8"/>
  <c r="G862" i="8"/>
  <c r="E862" i="8"/>
  <c r="G861" i="8"/>
  <c r="E861" i="8"/>
  <c r="G860" i="8"/>
  <c r="E860" i="8"/>
  <c r="G859" i="8"/>
  <c r="E859" i="8"/>
  <c r="G858" i="8"/>
  <c r="E858" i="8"/>
  <c r="G857" i="8"/>
  <c r="E857" i="8"/>
  <c r="G856" i="8"/>
  <c r="E856" i="8"/>
  <c r="G855" i="8"/>
  <c r="E855" i="8"/>
  <c r="G854" i="8"/>
  <c r="E854" i="8"/>
  <c r="G853" i="8"/>
  <c r="E853" i="8"/>
  <c r="G852" i="8"/>
  <c r="E852" i="8"/>
  <c r="G851" i="8"/>
  <c r="E851" i="8"/>
  <c r="G850" i="8"/>
  <c r="E850" i="8"/>
  <c r="G849" i="8"/>
  <c r="E849" i="8"/>
  <c r="G848" i="8"/>
  <c r="E848" i="8"/>
  <c r="G847" i="8"/>
  <c r="E847" i="8"/>
  <c r="G846" i="8"/>
  <c r="E846" i="8"/>
  <c r="G845" i="8"/>
  <c r="E845" i="8"/>
  <c r="G844" i="8"/>
  <c r="E844" i="8"/>
  <c r="G843" i="8"/>
  <c r="E843" i="8"/>
  <c r="G842" i="8"/>
  <c r="E842" i="8"/>
  <c r="G841" i="8"/>
  <c r="E841" i="8"/>
  <c r="G840" i="8"/>
  <c r="E840" i="8"/>
  <c r="G839" i="8"/>
  <c r="E839" i="8"/>
  <c r="G838" i="8"/>
  <c r="E838" i="8"/>
  <c r="G837" i="8"/>
  <c r="E837" i="8"/>
  <c r="G836" i="8"/>
  <c r="E836" i="8"/>
  <c r="G835" i="8"/>
  <c r="E835" i="8"/>
  <c r="G834" i="8"/>
  <c r="E834" i="8"/>
  <c r="G833" i="8"/>
  <c r="E833" i="8"/>
  <c r="G832" i="8"/>
  <c r="E832" i="8"/>
  <c r="G831" i="8"/>
  <c r="E831" i="8"/>
  <c r="G830" i="8"/>
  <c r="E830" i="8"/>
  <c r="G829" i="8"/>
  <c r="E829" i="8"/>
  <c r="G828" i="8"/>
  <c r="E828" i="8"/>
  <c r="G827" i="8"/>
  <c r="E827" i="8"/>
  <c r="G826" i="8"/>
  <c r="E826" i="8"/>
  <c r="G825" i="8"/>
  <c r="E825" i="8"/>
  <c r="G824" i="8"/>
  <c r="E824" i="8"/>
  <c r="G823" i="8"/>
  <c r="E823" i="8"/>
  <c r="G822" i="8"/>
  <c r="E822" i="8"/>
  <c r="G821" i="8"/>
  <c r="E821" i="8"/>
  <c r="G820" i="8"/>
  <c r="E820" i="8"/>
  <c r="G819" i="8"/>
  <c r="E819" i="8"/>
  <c r="G818" i="8"/>
  <c r="E818" i="8"/>
  <c r="G817" i="8"/>
  <c r="E817" i="8"/>
  <c r="G816" i="8"/>
  <c r="E816" i="8"/>
  <c r="G815" i="8"/>
  <c r="E815" i="8"/>
  <c r="G814" i="8"/>
  <c r="E814" i="8"/>
  <c r="G813" i="8"/>
  <c r="E813" i="8"/>
  <c r="G812" i="8"/>
  <c r="E812" i="8"/>
  <c r="G811" i="8"/>
  <c r="E811" i="8"/>
  <c r="G810" i="8"/>
  <c r="E810" i="8"/>
  <c r="G809" i="8"/>
  <c r="E809" i="8"/>
  <c r="G808" i="8"/>
  <c r="E808" i="8"/>
  <c r="G807" i="8"/>
  <c r="E807" i="8"/>
  <c r="G806" i="8"/>
  <c r="E806" i="8"/>
  <c r="G805" i="8"/>
  <c r="E805" i="8"/>
  <c r="G804" i="8"/>
  <c r="E804" i="8"/>
  <c r="G803" i="8"/>
  <c r="E803" i="8"/>
  <c r="G802" i="8"/>
  <c r="E802" i="8"/>
  <c r="G801" i="8"/>
  <c r="E801" i="8"/>
  <c r="G800" i="8"/>
  <c r="E800" i="8"/>
  <c r="G799" i="8"/>
  <c r="E799" i="8"/>
  <c r="G798" i="8"/>
  <c r="E798" i="8"/>
  <c r="G797" i="8"/>
  <c r="E797" i="8"/>
  <c r="G796" i="8"/>
  <c r="E796" i="8"/>
  <c r="G795" i="8"/>
  <c r="E795" i="8"/>
  <c r="G794" i="8"/>
  <c r="E794" i="8"/>
  <c r="G793" i="8"/>
  <c r="E793" i="8"/>
  <c r="G792" i="8"/>
  <c r="E792" i="8"/>
  <c r="G791" i="8"/>
  <c r="E791" i="8"/>
  <c r="G790" i="8"/>
  <c r="E790" i="8"/>
  <c r="G789" i="8"/>
  <c r="E789" i="8"/>
  <c r="G788" i="8"/>
  <c r="E788" i="8"/>
  <c r="G787" i="8"/>
  <c r="E787" i="8"/>
  <c r="G786" i="8"/>
  <c r="E786" i="8"/>
  <c r="G785" i="8"/>
  <c r="E785" i="8"/>
  <c r="G784" i="8"/>
  <c r="E784" i="8"/>
  <c r="G783" i="8"/>
  <c r="E783" i="8"/>
  <c r="G782" i="8"/>
  <c r="E782" i="8"/>
  <c r="G781" i="8"/>
  <c r="E781" i="8"/>
  <c r="G780" i="8"/>
  <c r="E780" i="8"/>
  <c r="G779" i="8"/>
  <c r="E779" i="8"/>
  <c r="G778" i="8"/>
  <c r="E778" i="8"/>
  <c r="G777" i="8"/>
  <c r="E777" i="8"/>
  <c r="G776" i="8"/>
  <c r="E776" i="8"/>
  <c r="G775" i="8"/>
  <c r="E775" i="8"/>
  <c r="G774" i="8"/>
  <c r="E774" i="8"/>
  <c r="G773" i="8"/>
  <c r="E773" i="8"/>
  <c r="G772" i="8"/>
  <c r="E772" i="8"/>
  <c r="G771" i="8"/>
  <c r="E771" i="8"/>
  <c r="G770" i="8"/>
  <c r="E770" i="8"/>
  <c r="G769" i="8"/>
  <c r="E769" i="8"/>
  <c r="G768" i="8"/>
  <c r="E768" i="8"/>
  <c r="G767" i="8"/>
  <c r="E767" i="8"/>
  <c r="G766" i="8"/>
  <c r="E766" i="8"/>
  <c r="G765" i="8"/>
  <c r="E765" i="8"/>
  <c r="G764" i="8"/>
  <c r="E764" i="8"/>
  <c r="G763" i="8"/>
  <c r="E763" i="8"/>
  <c r="G762" i="8"/>
  <c r="E762" i="8"/>
  <c r="G761" i="8"/>
  <c r="E761" i="8"/>
  <c r="G760" i="8"/>
  <c r="E760" i="8"/>
  <c r="G759" i="8"/>
  <c r="E759" i="8"/>
  <c r="G758" i="8"/>
  <c r="E758" i="8"/>
  <c r="G757" i="8"/>
  <c r="E757" i="8"/>
  <c r="G756" i="8"/>
  <c r="E756" i="8"/>
  <c r="G755" i="8"/>
  <c r="E755" i="8"/>
  <c r="G754" i="8"/>
  <c r="E754" i="8"/>
  <c r="G753" i="8"/>
  <c r="E753" i="8"/>
  <c r="G752" i="8"/>
  <c r="E752" i="8"/>
  <c r="G751" i="8"/>
  <c r="E751" i="8"/>
  <c r="G750" i="8"/>
  <c r="E750" i="8"/>
  <c r="G749" i="8"/>
  <c r="E749" i="8"/>
  <c r="G748" i="8"/>
  <c r="E748" i="8"/>
  <c r="G747" i="8"/>
  <c r="E747" i="8"/>
  <c r="G746" i="8"/>
  <c r="E746" i="8"/>
  <c r="G745" i="8"/>
  <c r="E745" i="8"/>
  <c r="G744" i="8"/>
  <c r="E744" i="8"/>
  <c r="G743" i="8"/>
  <c r="E743" i="8"/>
  <c r="G742" i="8"/>
  <c r="E742" i="8"/>
  <c r="G741" i="8"/>
  <c r="E741" i="8"/>
  <c r="G740" i="8"/>
  <c r="E740" i="8"/>
  <c r="G739" i="8"/>
  <c r="E739" i="8"/>
  <c r="G738" i="8"/>
  <c r="E738" i="8"/>
  <c r="G737" i="8"/>
  <c r="E737" i="8"/>
  <c r="G736" i="8"/>
  <c r="E736" i="8"/>
  <c r="G735" i="8"/>
  <c r="E735" i="8"/>
  <c r="G734" i="8"/>
  <c r="E734" i="8"/>
  <c r="G733" i="8"/>
  <c r="E733" i="8"/>
  <c r="G732" i="8"/>
  <c r="E732" i="8"/>
  <c r="G731" i="8"/>
  <c r="E731" i="8"/>
  <c r="G730" i="8"/>
  <c r="E730" i="8"/>
  <c r="G729" i="8"/>
  <c r="E729" i="8"/>
  <c r="G728" i="8"/>
  <c r="E728" i="8"/>
  <c r="G727" i="8"/>
  <c r="E727" i="8"/>
  <c r="G726" i="8"/>
  <c r="E726" i="8"/>
  <c r="G725" i="8"/>
  <c r="E725" i="8"/>
  <c r="G724" i="8"/>
  <c r="E724" i="8"/>
  <c r="G723" i="8"/>
  <c r="E723" i="8"/>
  <c r="G722" i="8"/>
  <c r="E722" i="8"/>
  <c r="G721" i="8"/>
  <c r="E721" i="8"/>
  <c r="G720" i="8"/>
  <c r="E720" i="8"/>
  <c r="G719" i="8"/>
  <c r="E719" i="8"/>
  <c r="G718" i="8"/>
  <c r="E718" i="8"/>
  <c r="G717" i="8"/>
  <c r="E717" i="8"/>
  <c r="G716" i="8"/>
  <c r="E716" i="8"/>
  <c r="G715" i="8"/>
  <c r="E715" i="8"/>
  <c r="G714" i="8"/>
  <c r="E714" i="8"/>
  <c r="G713" i="8"/>
  <c r="E713" i="8"/>
  <c r="G712" i="8"/>
  <c r="E712" i="8"/>
  <c r="G711" i="8"/>
  <c r="E711" i="8"/>
  <c r="G710" i="8"/>
  <c r="E710" i="8"/>
  <c r="G709" i="8"/>
  <c r="E709" i="8"/>
  <c r="G708" i="8"/>
  <c r="E708" i="8"/>
  <c r="G707" i="8"/>
  <c r="E707" i="8"/>
  <c r="G706" i="8"/>
  <c r="E706" i="8"/>
  <c r="G705" i="8"/>
  <c r="E705" i="8"/>
  <c r="G704" i="8"/>
  <c r="E704" i="8"/>
  <c r="G703" i="8"/>
  <c r="E703" i="8"/>
  <c r="G702" i="8"/>
  <c r="E702" i="8"/>
  <c r="G701" i="8"/>
  <c r="E701" i="8"/>
  <c r="G700" i="8"/>
  <c r="E700" i="8"/>
  <c r="G699" i="8"/>
  <c r="E699" i="8"/>
  <c r="G698" i="8"/>
  <c r="E698" i="8"/>
  <c r="G697" i="8"/>
  <c r="E697" i="8"/>
  <c r="G696" i="8"/>
  <c r="E696" i="8"/>
  <c r="G695" i="8"/>
  <c r="E695" i="8"/>
  <c r="G694" i="8"/>
  <c r="E694" i="8"/>
  <c r="G693" i="8"/>
  <c r="E693" i="8"/>
  <c r="G692" i="8"/>
  <c r="E692" i="8"/>
  <c r="G691" i="8"/>
  <c r="E691" i="8"/>
  <c r="G690" i="8"/>
  <c r="E690" i="8"/>
  <c r="G689" i="8"/>
  <c r="E689" i="8"/>
  <c r="G688" i="8"/>
  <c r="E688" i="8"/>
  <c r="G687" i="8"/>
  <c r="E687" i="8"/>
  <c r="G686" i="8"/>
  <c r="E686" i="8"/>
  <c r="G685" i="8"/>
  <c r="E685" i="8"/>
  <c r="G684" i="8"/>
  <c r="E684" i="8"/>
  <c r="G683" i="8"/>
  <c r="E683" i="8"/>
  <c r="G682" i="8"/>
  <c r="E682" i="8"/>
  <c r="G681" i="8"/>
  <c r="E681" i="8"/>
  <c r="G680" i="8"/>
  <c r="E680" i="8"/>
  <c r="G679" i="8"/>
  <c r="E679" i="8"/>
  <c r="G678" i="8"/>
  <c r="E678" i="8"/>
  <c r="G677" i="8"/>
  <c r="E677" i="8"/>
  <c r="G676" i="8"/>
  <c r="E676" i="8"/>
  <c r="G675" i="8"/>
  <c r="E675" i="8"/>
  <c r="G674" i="8"/>
  <c r="E674" i="8"/>
  <c r="G673" i="8"/>
  <c r="E673" i="8"/>
  <c r="G672" i="8"/>
  <c r="E672" i="8"/>
  <c r="G671" i="8"/>
  <c r="E671" i="8"/>
  <c r="G670" i="8"/>
  <c r="E670" i="8"/>
  <c r="G669" i="8"/>
  <c r="E669" i="8"/>
  <c r="G668" i="8"/>
  <c r="E668" i="8"/>
  <c r="G667" i="8"/>
  <c r="E667" i="8"/>
  <c r="G666" i="8"/>
  <c r="E666" i="8"/>
  <c r="G665" i="8"/>
  <c r="E665" i="8"/>
  <c r="G664" i="8"/>
  <c r="E664" i="8"/>
  <c r="G663" i="8"/>
  <c r="E663" i="8"/>
  <c r="G662" i="8"/>
  <c r="E662" i="8"/>
  <c r="G661" i="8"/>
  <c r="E661" i="8"/>
  <c r="G660" i="8"/>
  <c r="E660" i="8"/>
  <c r="G659" i="8"/>
  <c r="E659" i="8"/>
  <c r="G658" i="8"/>
  <c r="E658" i="8"/>
  <c r="G657" i="8"/>
  <c r="E657" i="8"/>
  <c r="G656" i="8"/>
  <c r="E656" i="8"/>
  <c r="G655" i="8"/>
  <c r="E655" i="8"/>
  <c r="G654" i="8"/>
  <c r="E654" i="8"/>
  <c r="G653" i="8"/>
  <c r="E653" i="8"/>
  <c r="G652" i="8"/>
  <c r="E652" i="8"/>
  <c r="G651" i="8"/>
  <c r="E651" i="8"/>
  <c r="G650" i="8"/>
  <c r="E650" i="8"/>
  <c r="G649" i="8"/>
  <c r="E649" i="8"/>
  <c r="G648" i="8"/>
  <c r="E648" i="8"/>
  <c r="G647" i="8"/>
  <c r="E647" i="8"/>
  <c r="G646" i="8"/>
  <c r="E646" i="8"/>
  <c r="G645" i="8"/>
  <c r="E645" i="8"/>
  <c r="G644" i="8"/>
  <c r="E644" i="8"/>
  <c r="G643" i="8"/>
  <c r="E643" i="8"/>
  <c r="G642" i="8"/>
  <c r="E642" i="8"/>
  <c r="G641" i="8"/>
  <c r="E641" i="8"/>
  <c r="G640" i="8"/>
  <c r="E640" i="8"/>
  <c r="G639" i="8"/>
  <c r="E639" i="8"/>
  <c r="G638" i="8"/>
  <c r="E638" i="8"/>
  <c r="G637" i="8"/>
  <c r="E637" i="8"/>
  <c r="G636" i="8"/>
  <c r="E636" i="8"/>
  <c r="G635" i="8"/>
  <c r="E635" i="8"/>
  <c r="G634" i="8"/>
  <c r="E634" i="8"/>
  <c r="G633" i="8"/>
  <c r="E633" i="8"/>
  <c r="G632" i="8"/>
  <c r="E632" i="8"/>
  <c r="G631" i="8"/>
  <c r="E631" i="8"/>
  <c r="G630" i="8"/>
  <c r="E630" i="8"/>
  <c r="G629" i="8"/>
  <c r="E629" i="8"/>
  <c r="G628" i="8"/>
  <c r="E628" i="8"/>
  <c r="G627" i="8"/>
  <c r="E627" i="8"/>
  <c r="G626" i="8"/>
  <c r="E626" i="8"/>
  <c r="G625" i="8"/>
  <c r="E625" i="8"/>
  <c r="G624" i="8"/>
  <c r="E624" i="8"/>
  <c r="G623" i="8"/>
  <c r="E623" i="8"/>
  <c r="G622" i="8"/>
  <c r="E622" i="8"/>
  <c r="G621" i="8"/>
  <c r="E621" i="8"/>
  <c r="G620" i="8"/>
  <c r="E620" i="8"/>
  <c r="G619" i="8"/>
  <c r="E619" i="8"/>
  <c r="G618" i="8"/>
  <c r="E618" i="8"/>
  <c r="G617" i="8"/>
  <c r="E617" i="8"/>
  <c r="G616" i="8"/>
  <c r="E616" i="8"/>
  <c r="G615" i="8"/>
  <c r="E615" i="8"/>
  <c r="G614" i="8"/>
  <c r="E614" i="8"/>
  <c r="G613" i="8"/>
  <c r="E613" i="8"/>
  <c r="G612" i="8"/>
  <c r="E612" i="8"/>
  <c r="G611" i="8"/>
  <c r="E611" i="8"/>
  <c r="G610" i="8"/>
  <c r="E610" i="8"/>
  <c r="G609" i="8"/>
  <c r="E609" i="8"/>
  <c r="G608" i="8"/>
  <c r="E608" i="8"/>
  <c r="G607" i="8"/>
  <c r="E607" i="8"/>
  <c r="G606" i="8"/>
  <c r="E606" i="8"/>
  <c r="G605" i="8"/>
  <c r="E605" i="8"/>
  <c r="G604" i="8"/>
  <c r="E604" i="8"/>
  <c r="G603" i="8"/>
  <c r="E603" i="8"/>
  <c r="G602" i="8"/>
  <c r="E602" i="8"/>
  <c r="G601" i="8"/>
  <c r="E601" i="8"/>
  <c r="G600" i="8"/>
  <c r="E600" i="8"/>
  <c r="G599" i="8"/>
  <c r="E599" i="8"/>
  <c r="G598" i="8"/>
  <c r="E598" i="8"/>
  <c r="G597" i="8"/>
  <c r="E597" i="8"/>
  <c r="G596" i="8"/>
  <c r="E596" i="8"/>
  <c r="G595" i="8"/>
  <c r="E595" i="8"/>
  <c r="G594" i="8"/>
  <c r="E594" i="8"/>
  <c r="G593" i="8"/>
  <c r="E593" i="8"/>
  <c r="G592" i="8"/>
  <c r="E592" i="8"/>
  <c r="G591" i="8"/>
  <c r="E591" i="8"/>
  <c r="G590" i="8"/>
  <c r="E590" i="8"/>
  <c r="G589" i="8"/>
  <c r="E589" i="8"/>
  <c r="G588" i="8"/>
  <c r="E588" i="8"/>
  <c r="G587" i="8"/>
  <c r="E587" i="8"/>
  <c r="G586" i="8"/>
  <c r="E586" i="8"/>
  <c r="G585" i="8"/>
  <c r="E585" i="8"/>
  <c r="G584" i="8"/>
  <c r="E584" i="8"/>
  <c r="G583" i="8"/>
  <c r="E583" i="8"/>
  <c r="G582" i="8"/>
  <c r="E582" i="8"/>
  <c r="G581" i="8"/>
  <c r="E581" i="8"/>
  <c r="G580" i="8"/>
  <c r="E580" i="8"/>
  <c r="G579" i="8"/>
  <c r="E579" i="8"/>
  <c r="G578" i="8"/>
  <c r="E578" i="8"/>
  <c r="G577" i="8"/>
  <c r="E577" i="8"/>
  <c r="G576" i="8"/>
  <c r="E576" i="8"/>
  <c r="G575" i="8"/>
  <c r="E575" i="8"/>
  <c r="G574" i="8"/>
  <c r="E574" i="8"/>
  <c r="G573" i="8"/>
  <c r="E573" i="8"/>
  <c r="G572" i="8"/>
  <c r="E572" i="8"/>
  <c r="G571" i="8"/>
  <c r="E571" i="8"/>
  <c r="G570" i="8"/>
  <c r="E570" i="8"/>
  <c r="G569" i="8"/>
  <c r="E569" i="8"/>
  <c r="G568" i="8"/>
  <c r="E568" i="8"/>
  <c r="G567" i="8"/>
  <c r="E567" i="8"/>
  <c r="G566" i="8"/>
  <c r="E566" i="8"/>
  <c r="G565" i="8"/>
  <c r="E565" i="8"/>
  <c r="G564" i="8"/>
  <c r="E564" i="8"/>
  <c r="G563" i="8"/>
  <c r="E563" i="8"/>
  <c r="G562" i="8"/>
  <c r="E562" i="8"/>
  <c r="G561" i="8"/>
  <c r="E561" i="8"/>
  <c r="G560" i="8"/>
  <c r="E560" i="8"/>
  <c r="G559" i="8"/>
  <c r="E559" i="8"/>
  <c r="G558" i="8"/>
  <c r="E558" i="8"/>
  <c r="G557" i="8"/>
  <c r="E557" i="8"/>
  <c r="G556" i="8"/>
  <c r="E556" i="8"/>
  <c r="G555" i="8"/>
  <c r="E555" i="8"/>
  <c r="G554" i="8"/>
  <c r="E554" i="8"/>
  <c r="G553" i="8"/>
  <c r="E553" i="8"/>
  <c r="G552" i="8"/>
  <c r="E552" i="8"/>
  <c r="G551" i="8"/>
  <c r="E551" i="8"/>
  <c r="G550" i="8"/>
  <c r="E550" i="8"/>
  <c r="G549" i="8"/>
  <c r="E549" i="8"/>
  <c r="G548" i="8"/>
  <c r="E548" i="8"/>
  <c r="G547" i="8"/>
  <c r="E547" i="8"/>
  <c r="G546" i="8"/>
  <c r="E546" i="8"/>
  <c r="G545" i="8"/>
  <c r="E545" i="8"/>
  <c r="G544" i="8"/>
  <c r="E544" i="8"/>
  <c r="G543" i="8"/>
  <c r="E543" i="8"/>
  <c r="G542" i="8"/>
  <c r="E542" i="8"/>
  <c r="G541" i="8"/>
  <c r="E541" i="8"/>
  <c r="G540" i="8"/>
  <c r="E540" i="8"/>
  <c r="G539" i="8"/>
  <c r="E539" i="8"/>
  <c r="G538" i="8"/>
  <c r="E538" i="8"/>
  <c r="G537" i="8"/>
  <c r="E537" i="8"/>
  <c r="G536" i="8"/>
  <c r="E536" i="8"/>
  <c r="G535" i="8"/>
  <c r="E535" i="8"/>
  <c r="G534" i="8"/>
  <c r="E534" i="8"/>
  <c r="G533" i="8"/>
  <c r="E533" i="8"/>
  <c r="G532" i="8"/>
  <c r="E532" i="8"/>
  <c r="G531" i="8"/>
  <c r="E531" i="8"/>
  <c r="G530" i="8"/>
  <c r="E530" i="8"/>
  <c r="G529" i="8"/>
  <c r="E529" i="8"/>
  <c r="G528" i="8"/>
  <c r="E528" i="8"/>
  <c r="G527" i="8"/>
  <c r="E527" i="8"/>
  <c r="G526" i="8"/>
  <c r="E526" i="8"/>
  <c r="G525" i="8"/>
  <c r="E525" i="8"/>
  <c r="G524" i="8"/>
  <c r="E524" i="8"/>
  <c r="G523" i="8"/>
  <c r="E523" i="8"/>
  <c r="G522" i="8"/>
  <c r="E522" i="8"/>
  <c r="G521" i="8"/>
  <c r="E521" i="8"/>
  <c r="G520" i="8"/>
  <c r="E520" i="8"/>
  <c r="G519" i="8"/>
  <c r="E519" i="8"/>
  <c r="G518" i="8"/>
  <c r="E518" i="8"/>
  <c r="G517" i="8"/>
  <c r="E517" i="8"/>
  <c r="G516" i="8"/>
  <c r="E516" i="8"/>
  <c r="G515" i="8"/>
  <c r="E515" i="8"/>
  <c r="G514" i="8"/>
  <c r="E514" i="8"/>
  <c r="G513" i="8"/>
  <c r="E513" i="8"/>
  <c r="G512" i="8"/>
  <c r="E512" i="8"/>
  <c r="G511" i="8"/>
  <c r="E511" i="8"/>
  <c r="G510" i="8"/>
  <c r="E510" i="8"/>
  <c r="G509" i="8"/>
  <c r="E509" i="8"/>
  <c r="G508" i="8"/>
  <c r="E508" i="8"/>
  <c r="G507" i="8"/>
  <c r="E507" i="8"/>
  <c r="G506" i="8"/>
  <c r="E506" i="8"/>
  <c r="G505" i="8"/>
  <c r="E505" i="8"/>
  <c r="G504" i="8"/>
  <c r="E504" i="8"/>
  <c r="G503" i="8"/>
  <c r="E503" i="8"/>
  <c r="G502" i="8"/>
  <c r="E502" i="8"/>
  <c r="G501" i="8"/>
  <c r="E501" i="8"/>
  <c r="G500" i="8"/>
  <c r="E500" i="8"/>
  <c r="G499" i="8"/>
  <c r="E499" i="8"/>
  <c r="G498" i="8"/>
  <c r="E498" i="8"/>
  <c r="G497" i="8"/>
  <c r="E497" i="8"/>
  <c r="G496" i="8"/>
  <c r="E496" i="8"/>
  <c r="G495" i="8"/>
  <c r="E495" i="8"/>
  <c r="G494" i="8"/>
  <c r="E494" i="8"/>
  <c r="G493" i="8"/>
  <c r="E493" i="8"/>
  <c r="G492" i="8"/>
  <c r="E492" i="8"/>
  <c r="G491" i="8"/>
  <c r="E491" i="8"/>
  <c r="G490" i="8"/>
  <c r="E490" i="8"/>
  <c r="G489" i="8"/>
  <c r="E489" i="8"/>
  <c r="G488" i="8"/>
  <c r="E488" i="8"/>
  <c r="G487" i="8"/>
  <c r="E487" i="8"/>
  <c r="G486" i="8"/>
  <c r="E486" i="8"/>
  <c r="G485" i="8"/>
  <c r="E485" i="8"/>
  <c r="G484" i="8"/>
  <c r="E484" i="8"/>
  <c r="G483" i="8"/>
  <c r="E483" i="8"/>
  <c r="G482" i="8"/>
  <c r="E482" i="8"/>
  <c r="G481" i="8"/>
  <c r="E481" i="8"/>
  <c r="G480" i="8"/>
  <c r="E480" i="8"/>
  <c r="G479" i="8"/>
  <c r="E479" i="8"/>
  <c r="G478" i="8"/>
  <c r="E478" i="8"/>
  <c r="G477" i="8"/>
  <c r="E477" i="8"/>
  <c r="G476" i="8"/>
  <c r="E476" i="8"/>
  <c r="G475" i="8"/>
  <c r="E475" i="8"/>
  <c r="G474" i="8"/>
  <c r="E474" i="8"/>
  <c r="G473" i="8"/>
  <c r="E473" i="8"/>
  <c r="G472" i="8"/>
  <c r="E472" i="8"/>
  <c r="G471" i="8"/>
  <c r="E471" i="8"/>
  <c r="G470" i="8"/>
  <c r="E470" i="8"/>
  <c r="G469" i="8"/>
  <c r="E469" i="8"/>
  <c r="G468" i="8"/>
  <c r="E468" i="8"/>
  <c r="G467" i="8"/>
  <c r="E467" i="8"/>
  <c r="G466" i="8"/>
  <c r="E466" i="8"/>
  <c r="G465" i="8"/>
  <c r="E465" i="8"/>
  <c r="G464" i="8"/>
  <c r="E464" i="8"/>
  <c r="G463" i="8"/>
  <c r="E463" i="8"/>
  <c r="G462" i="8"/>
  <c r="E462" i="8"/>
  <c r="G461" i="8"/>
  <c r="E461" i="8"/>
  <c r="G460" i="8"/>
  <c r="E460" i="8"/>
  <c r="G459" i="8"/>
  <c r="E459" i="8"/>
  <c r="G458" i="8"/>
  <c r="E458" i="8"/>
  <c r="G457" i="8"/>
  <c r="E457" i="8"/>
  <c r="G456" i="8"/>
  <c r="E456" i="8"/>
  <c r="G455" i="8"/>
  <c r="E455" i="8"/>
  <c r="G454" i="8"/>
  <c r="E454" i="8"/>
  <c r="G453" i="8"/>
  <c r="E453" i="8"/>
  <c r="G452" i="8"/>
  <c r="E452" i="8"/>
  <c r="G451" i="8"/>
  <c r="E451" i="8"/>
  <c r="G450" i="8"/>
  <c r="E450" i="8"/>
  <c r="G449" i="8"/>
  <c r="E449" i="8"/>
  <c r="G448" i="8"/>
  <c r="E448" i="8"/>
  <c r="G447" i="8"/>
  <c r="E447" i="8"/>
  <c r="G446" i="8"/>
  <c r="E446" i="8"/>
  <c r="G445" i="8"/>
  <c r="E445" i="8"/>
  <c r="G444" i="8"/>
  <c r="E444" i="8"/>
  <c r="G443" i="8"/>
  <c r="E443" i="8"/>
  <c r="G442" i="8"/>
  <c r="E442" i="8"/>
  <c r="G441" i="8"/>
  <c r="E441" i="8"/>
  <c r="G440" i="8"/>
  <c r="E440" i="8"/>
  <c r="G439" i="8"/>
  <c r="E439" i="8"/>
  <c r="G438" i="8"/>
  <c r="E438" i="8"/>
  <c r="G437" i="8"/>
  <c r="E437" i="8"/>
  <c r="G436" i="8"/>
  <c r="E436" i="8"/>
  <c r="G435" i="8"/>
  <c r="E435" i="8"/>
  <c r="G434" i="8"/>
  <c r="E434" i="8"/>
  <c r="G433" i="8"/>
  <c r="E433" i="8"/>
  <c r="G432" i="8"/>
  <c r="E432" i="8"/>
  <c r="G431" i="8"/>
  <c r="E431" i="8"/>
  <c r="G430" i="8"/>
  <c r="E430" i="8"/>
  <c r="G429" i="8"/>
  <c r="E429" i="8"/>
  <c r="G428" i="8"/>
  <c r="E428" i="8"/>
  <c r="G427" i="8"/>
  <c r="E427" i="8"/>
  <c r="G426" i="8"/>
  <c r="E426" i="8"/>
  <c r="G425" i="8"/>
  <c r="E425" i="8"/>
  <c r="G424" i="8"/>
  <c r="E424" i="8"/>
  <c r="G423" i="8"/>
  <c r="E423" i="8"/>
  <c r="G422" i="8"/>
  <c r="E422" i="8"/>
  <c r="G421" i="8"/>
  <c r="E421" i="8"/>
  <c r="G420" i="8"/>
  <c r="E420" i="8"/>
  <c r="G419" i="8"/>
  <c r="E419" i="8"/>
  <c r="G418" i="8"/>
  <c r="E418" i="8"/>
  <c r="G417" i="8"/>
  <c r="E417" i="8"/>
  <c r="G416" i="8"/>
  <c r="E416" i="8"/>
  <c r="G415" i="8"/>
  <c r="E415" i="8"/>
  <c r="G414" i="8"/>
  <c r="E414" i="8"/>
  <c r="G413" i="8"/>
  <c r="E413" i="8"/>
  <c r="G412" i="8"/>
  <c r="E412" i="8"/>
  <c r="G411" i="8"/>
  <c r="E411" i="8"/>
  <c r="G410" i="8"/>
  <c r="E410" i="8"/>
  <c r="G409" i="8"/>
  <c r="E409" i="8"/>
  <c r="G408" i="8"/>
  <c r="E408" i="8"/>
  <c r="G407" i="8"/>
  <c r="E407" i="8"/>
  <c r="G406" i="8"/>
  <c r="E406" i="8"/>
  <c r="G405" i="8"/>
  <c r="E405" i="8"/>
  <c r="G404" i="8"/>
  <c r="E404" i="8"/>
  <c r="G403" i="8"/>
  <c r="E403" i="8"/>
  <c r="G402" i="8"/>
  <c r="E402" i="8"/>
  <c r="G401" i="8"/>
  <c r="E401" i="8"/>
  <c r="G400" i="8"/>
  <c r="E400" i="8"/>
  <c r="G399" i="8"/>
  <c r="E399" i="8"/>
  <c r="G398" i="8"/>
  <c r="E398" i="8"/>
  <c r="G397" i="8"/>
  <c r="E397" i="8"/>
  <c r="G396" i="8"/>
  <c r="E396" i="8"/>
  <c r="G395" i="8"/>
  <c r="E395" i="8"/>
  <c r="G394" i="8"/>
  <c r="E394" i="8"/>
  <c r="G393" i="8"/>
  <c r="E393" i="8"/>
  <c r="G392" i="8"/>
  <c r="E392" i="8"/>
  <c r="G391" i="8"/>
  <c r="E391" i="8"/>
  <c r="G390" i="8"/>
  <c r="E390" i="8"/>
  <c r="G389" i="8"/>
  <c r="E389" i="8"/>
  <c r="G388" i="8"/>
  <c r="E388" i="8"/>
  <c r="G387" i="8"/>
  <c r="E387" i="8"/>
  <c r="G386" i="8"/>
  <c r="E386" i="8"/>
  <c r="G385" i="8"/>
  <c r="E385" i="8"/>
  <c r="G384" i="8"/>
  <c r="E384" i="8"/>
  <c r="G383" i="8"/>
  <c r="E383" i="8"/>
  <c r="G382" i="8"/>
  <c r="E382" i="8"/>
  <c r="G381" i="8"/>
  <c r="E381" i="8"/>
  <c r="G380" i="8"/>
  <c r="E380" i="8"/>
  <c r="G379" i="8"/>
  <c r="E379" i="8"/>
  <c r="G378" i="8"/>
  <c r="E378" i="8"/>
  <c r="G377" i="8"/>
  <c r="E377" i="8"/>
  <c r="G376" i="8"/>
  <c r="E376" i="8"/>
  <c r="G375" i="8"/>
  <c r="E375" i="8"/>
  <c r="G374" i="8"/>
  <c r="E374" i="8"/>
  <c r="G373" i="8"/>
  <c r="E373" i="8"/>
  <c r="G372" i="8"/>
  <c r="E372" i="8"/>
  <c r="G371" i="8"/>
  <c r="E371" i="8"/>
  <c r="G370" i="8"/>
  <c r="E370" i="8"/>
  <c r="G369" i="8"/>
  <c r="E369" i="8"/>
  <c r="G368" i="8"/>
  <c r="E368" i="8"/>
  <c r="G367" i="8"/>
  <c r="E367" i="8"/>
  <c r="G366" i="8"/>
  <c r="E366" i="8"/>
  <c r="G365" i="8"/>
  <c r="E365" i="8"/>
  <c r="G364" i="8"/>
  <c r="E364" i="8"/>
  <c r="G363" i="8"/>
  <c r="E363" i="8"/>
  <c r="G362" i="8"/>
  <c r="E362" i="8"/>
  <c r="G361" i="8"/>
  <c r="E361" i="8"/>
  <c r="G360" i="8"/>
  <c r="E360" i="8"/>
  <c r="G359" i="8"/>
  <c r="E359" i="8"/>
  <c r="G358" i="8"/>
  <c r="E358" i="8"/>
  <c r="G357" i="8"/>
  <c r="E357" i="8"/>
  <c r="G356" i="8"/>
  <c r="E356" i="8"/>
  <c r="G355" i="8"/>
  <c r="E355" i="8"/>
  <c r="G354" i="8"/>
  <c r="E354" i="8"/>
  <c r="G353" i="8"/>
  <c r="E353" i="8"/>
  <c r="G352" i="8"/>
  <c r="E352" i="8"/>
  <c r="G351" i="8"/>
  <c r="E351" i="8"/>
  <c r="G350" i="8"/>
  <c r="E350" i="8"/>
  <c r="G349" i="8"/>
  <c r="E349" i="8"/>
  <c r="G348" i="8"/>
  <c r="E348" i="8"/>
  <c r="G347" i="8"/>
  <c r="E347" i="8"/>
  <c r="G346" i="8"/>
  <c r="E346" i="8"/>
  <c r="G345" i="8"/>
  <c r="E345" i="8"/>
  <c r="G344" i="8"/>
  <c r="E344" i="8"/>
  <c r="G343" i="8"/>
  <c r="E343" i="8"/>
  <c r="G342" i="8"/>
  <c r="E342" i="8"/>
  <c r="G341" i="8"/>
  <c r="E341" i="8"/>
  <c r="G340" i="8"/>
  <c r="E340" i="8"/>
  <c r="G339" i="8"/>
  <c r="E339" i="8"/>
  <c r="G338" i="8"/>
  <c r="E338" i="8"/>
  <c r="G337" i="8"/>
  <c r="E337" i="8"/>
  <c r="G336" i="8"/>
  <c r="E336" i="8"/>
  <c r="G335" i="8"/>
  <c r="E335" i="8"/>
  <c r="G334" i="8"/>
  <c r="E334" i="8"/>
  <c r="G333" i="8"/>
  <c r="E333" i="8"/>
  <c r="G332" i="8"/>
  <c r="E332" i="8"/>
  <c r="G331" i="8"/>
  <c r="E331" i="8"/>
  <c r="G330" i="8"/>
  <c r="E330" i="8"/>
  <c r="G329" i="8"/>
  <c r="E329" i="8"/>
  <c r="G328" i="8"/>
  <c r="E328" i="8"/>
  <c r="G327" i="8"/>
  <c r="E327" i="8"/>
  <c r="G326" i="8"/>
  <c r="E326" i="8"/>
  <c r="G325" i="8"/>
  <c r="E325" i="8"/>
  <c r="G324" i="8"/>
  <c r="E324" i="8"/>
  <c r="G323" i="8"/>
  <c r="E323" i="8"/>
  <c r="G322" i="8"/>
  <c r="E322" i="8"/>
  <c r="G321" i="8"/>
  <c r="E321" i="8"/>
  <c r="G320" i="8"/>
  <c r="E320" i="8"/>
  <c r="G319" i="8"/>
  <c r="E319" i="8"/>
  <c r="G318" i="8"/>
  <c r="E318" i="8"/>
  <c r="G317" i="8"/>
  <c r="E317" i="8"/>
  <c r="G316" i="8"/>
  <c r="E316" i="8"/>
  <c r="G315" i="8"/>
  <c r="E315" i="8"/>
  <c r="G314" i="8"/>
  <c r="E314" i="8"/>
  <c r="G313" i="8"/>
  <c r="E313" i="8"/>
  <c r="G312" i="8"/>
  <c r="E312" i="8"/>
  <c r="G311" i="8"/>
  <c r="E311" i="8"/>
  <c r="G310" i="8"/>
  <c r="E310" i="8"/>
  <c r="G309" i="8"/>
  <c r="E309" i="8"/>
  <c r="G308" i="8"/>
  <c r="E308" i="8"/>
  <c r="G307" i="8"/>
  <c r="E307" i="8"/>
  <c r="G306" i="8"/>
  <c r="E306" i="8"/>
  <c r="G305" i="8"/>
  <c r="E305" i="8"/>
  <c r="G304" i="8"/>
  <c r="E304" i="8"/>
  <c r="G303" i="8"/>
  <c r="E303" i="8"/>
  <c r="G302" i="8"/>
  <c r="E302" i="8"/>
  <c r="G301" i="8"/>
  <c r="E301" i="8"/>
  <c r="G300" i="8"/>
  <c r="E300" i="8"/>
  <c r="G299" i="8"/>
  <c r="E299" i="8"/>
  <c r="G298" i="8"/>
  <c r="E298" i="8"/>
  <c r="G297" i="8"/>
  <c r="E297" i="8"/>
  <c r="G296" i="8"/>
  <c r="E296" i="8"/>
  <c r="G295" i="8"/>
  <c r="E295" i="8"/>
  <c r="G294" i="8"/>
  <c r="E294" i="8"/>
  <c r="G293" i="8"/>
  <c r="E293" i="8"/>
  <c r="G292" i="8"/>
  <c r="E292" i="8"/>
  <c r="G291" i="8"/>
  <c r="E291" i="8"/>
  <c r="G290" i="8"/>
  <c r="E290" i="8"/>
  <c r="G289" i="8"/>
  <c r="E289" i="8"/>
  <c r="G288" i="8"/>
  <c r="E288" i="8"/>
  <c r="G287" i="8"/>
  <c r="E287" i="8"/>
  <c r="G286" i="8"/>
  <c r="E286" i="8"/>
  <c r="G285" i="8"/>
  <c r="E285" i="8"/>
  <c r="G284" i="8"/>
  <c r="E284" i="8"/>
  <c r="G283" i="8"/>
  <c r="E283" i="8"/>
  <c r="G282" i="8"/>
  <c r="E282" i="8"/>
  <c r="G281" i="8"/>
  <c r="E281" i="8"/>
  <c r="G280" i="8"/>
  <c r="E280" i="8"/>
  <c r="G279" i="8"/>
  <c r="E279" i="8"/>
  <c r="G278" i="8"/>
  <c r="E278" i="8"/>
  <c r="G277" i="8"/>
  <c r="E277" i="8"/>
  <c r="G276" i="8"/>
  <c r="E276" i="8"/>
  <c r="G275" i="8"/>
  <c r="E275" i="8"/>
  <c r="G274" i="8"/>
  <c r="E274" i="8"/>
  <c r="G273" i="8"/>
  <c r="E273" i="8"/>
  <c r="G272" i="8"/>
  <c r="E272" i="8"/>
  <c r="G271" i="8"/>
  <c r="E271" i="8"/>
  <c r="G270" i="8"/>
  <c r="E270" i="8"/>
  <c r="G269" i="8"/>
  <c r="E269" i="8"/>
  <c r="G268" i="8"/>
  <c r="E268" i="8"/>
  <c r="G267" i="8"/>
  <c r="E267" i="8"/>
  <c r="G266" i="8"/>
  <c r="E266" i="8"/>
  <c r="G265" i="8"/>
  <c r="E265" i="8"/>
  <c r="G264" i="8"/>
  <c r="E264" i="8"/>
  <c r="G263" i="8"/>
  <c r="E263" i="8"/>
  <c r="G262" i="8"/>
  <c r="E262" i="8"/>
  <c r="G261" i="8"/>
  <c r="E261" i="8"/>
  <c r="G260" i="8"/>
  <c r="E260" i="8"/>
  <c r="G259" i="8"/>
  <c r="E259" i="8"/>
  <c r="G258" i="8"/>
  <c r="E258" i="8"/>
  <c r="G257" i="8"/>
  <c r="E257" i="8"/>
  <c r="G256" i="8"/>
  <c r="E256" i="8"/>
  <c r="G255" i="8"/>
  <c r="E255" i="8"/>
  <c r="G254" i="8"/>
  <c r="E254" i="8"/>
  <c r="G253" i="8"/>
  <c r="E253" i="8"/>
  <c r="G252" i="8"/>
  <c r="E252" i="8"/>
  <c r="G251" i="8"/>
  <c r="E251" i="8"/>
  <c r="G250" i="8"/>
  <c r="E250" i="8"/>
  <c r="G249" i="8"/>
  <c r="E249" i="8"/>
  <c r="G248" i="8"/>
  <c r="E248" i="8"/>
  <c r="G247" i="8"/>
  <c r="E247" i="8"/>
  <c r="G246" i="8"/>
  <c r="E246" i="8"/>
  <c r="G245" i="8"/>
  <c r="E245" i="8"/>
  <c r="G244" i="8"/>
  <c r="E244" i="8"/>
  <c r="G243" i="8"/>
  <c r="E243" i="8"/>
  <c r="G242" i="8"/>
  <c r="E242" i="8"/>
  <c r="G241" i="8"/>
  <c r="E241" i="8"/>
  <c r="G240" i="8"/>
  <c r="E240" i="8"/>
  <c r="G239" i="8"/>
  <c r="E239" i="8"/>
  <c r="G238" i="8"/>
  <c r="E238" i="8"/>
  <c r="G237" i="8"/>
  <c r="E237" i="8"/>
  <c r="G236" i="8"/>
  <c r="E236" i="8"/>
  <c r="G235" i="8"/>
  <c r="E235" i="8"/>
  <c r="G234" i="8"/>
  <c r="E234" i="8"/>
  <c r="G233" i="8"/>
  <c r="E233" i="8"/>
  <c r="G232" i="8"/>
  <c r="E232" i="8"/>
  <c r="G231" i="8"/>
  <c r="E231" i="8"/>
  <c r="G230" i="8"/>
  <c r="E230" i="8"/>
  <c r="G229" i="8"/>
  <c r="E229" i="8"/>
  <c r="G228" i="8"/>
  <c r="E228" i="8"/>
  <c r="G227" i="8"/>
  <c r="E227" i="8"/>
  <c r="G226" i="8"/>
  <c r="E226" i="8"/>
  <c r="G225" i="8"/>
  <c r="E225" i="8"/>
  <c r="G224" i="8"/>
  <c r="E224" i="8"/>
  <c r="G223" i="8"/>
  <c r="E223" i="8"/>
  <c r="G222" i="8"/>
  <c r="E222" i="8"/>
  <c r="G221" i="8"/>
  <c r="E221" i="8"/>
  <c r="G220" i="8"/>
  <c r="E220" i="8"/>
  <c r="G219" i="8"/>
  <c r="E219" i="8"/>
  <c r="G218" i="8"/>
  <c r="E218" i="8"/>
  <c r="G217" i="8"/>
  <c r="E217" i="8"/>
  <c r="G216" i="8"/>
  <c r="E216" i="8"/>
  <c r="G215" i="8"/>
  <c r="E215" i="8"/>
  <c r="G214" i="8"/>
  <c r="E214" i="8"/>
  <c r="G213" i="8"/>
  <c r="E213" i="8"/>
  <c r="G212" i="8"/>
  <c r="E212" i="8"/>
  <c r="G211" i="8"/>
  <c r="E211" i="8"/>
  <c r="G210" i="8"/>
  <c r="E210" i="8"/>
  <c r="G209" i="8"/>
  <c r="E209" i="8"/>
  <c r="G208" i="8"/>
  <c r="E208" i="8"/>
  <c r="G207" i="8"/>
  <c r="E207" i="8"/>
  <c r="G206" i="8"/>
  <c r="E206" i="8"/>
  <c r="G205" i="8"/>
  <c r="E205" i="8"/>
  <c r="G204" i="8"/>
  <c r="E204" i="8"/>
  <c r="G203" i="8"/>
  <c r="E203" i="8"/>
  <c r="G202" i="8"/>
  <c r="E202" i="8"/>
  <c r="G201" i="8"/>
  <c r="E201" i="8"/>
  <c r="G200" i="8"/>
  <c r="E200" i="8"/>
  <c r="G199" i="8"/>
  <c r="E199" i="8"/>
  <c r="G198" i="8"/>
  <c r="E198" i="8"/>
  <c r="G197" i="8"/>
  <c r="E197" i="8"/>
  <c r="G196" i="8"/>
  <c r="E196" i="8"/>
  <c r="G195" i="8"/>
  <c r="E195" i="8"/>
  <c r="G194" i="8"/>
  <c r="E194" i="8"/>
  <c r="G193" i="8"/>
  <c r="E193" i="8"/>
  <c r="G192" i="8"/>
  <c r="E192" i="8"/>
  <c r="G191" i="8"/>
  <c r="E191" i="8"/>
  <c r="G190" i="8"/>
  <c r="E190" i="8"/>
  <c r="G189" i="8"/>
  <c r="E189" i="8"/>
  <c r="G188" i="8"/>
  <c r="E188" i="8"/>
  <c r="G187" i="8"/>
  <c r="E187" i="8"/>
  <c r="G186" i="8"/>
  <c r="E186" i="8"/>
  <c r="G185" i="8"/>
  <c r="E185" i="8"/>
  <c r="G184" i="8"/>
  <c r="E184" i="8"/>
  <c r="G183" i="8"/>
  <c r="E183" i="8"/>
  <c r="G182" i="8"/>
  <c r="E182" i="8"/>
  <c r="G181" i="8"/>
  <c r="E181" i="8"/>
  <c r="G180" i="8"/>
  <c r="E180" i="8"/>
  <c r="G179" i="8"/>
  <c r="E179" i="8"/>
  <c r="G178" i="8"/>
  <c r="E178" i="8"/>
  <c r="G177" i="8"/>
  <c r="E177" i="8"/>
  <c r="G176" i="8"/>
  <c r="E176" i="8"/>
  <c r="G175" i="8"/>
  <c r="E175" i="8"/>
  <c r="G174" i="8"/>
  <c r="E174" i="8"/>
  <c r="G173" i="8"/>
  <c r="E173" i="8"/>
  <c r="G172" i="8"/>
  <c r="E172" i="8"/>
  <c r="G171" i="8"/>
  <c r="E171" i="8"/>
  <c r="G170" i="8"/>
  <c r="E170" i="8"/>
  <c r="G169" i="8"/>
  <c r="E169" i="8"/>
  <c r="G168" i="8"/>
  <c r="E168" i="8"/>
  <c r="G167" i="8"/>
  <c r="E167" i="8"/>
  <c r="G166" i="8"/>
  <c r="E166" i="8"/>
  <c r="G165" i="8"/>
  <c r="E165" i="8"/>
  <c r="G164" i="8"/>
  <c r="E164" i="8"/>
  <c r="G163" i="8"/>
  <c r="E163" i="8"/>
  <c r="G162" i="8"/>
  <c r="E162" i="8"/>
  <c r="G161" i="8"/>
  <c r="E161" i="8"/>
  <c r="G160" i="8"/>
  <c r="E160" i="8"/>
  <c r="G159" i="8"/>
  <c r="E159" i="8"/>
  <c r="G158" i="8"/>
  <c r="E158" i="8"/>
  <c r="G157" i="8"/>
  <c r="E157" i="8"/>
  <c r="G156" i="8"/>
  <c r="E156" i="8"/>
  <c r="G155" i="8"/>
  <c r="E155" i="8"/>
  <c r="G154" i="8"/>
  <c r="E154" i="8"/>
  <c r="G153" i="8"/>
  <c r="E153" i="8"/>
  <c r="G152" i="8"/>
  <c r="E152" i="8"/>
  <c r="G151" i="8"/>
  <c r="E151" i="8"/>
  <c r="G150" i="8"/>
  <c r="E150" i="8"/>
  <c r="G149" i="8"/>
  <c r="E149" i="8"/>
  <c r="G148" i="8"/>
  <c r="E148" i="8"/>
  <c r="G147" i="8"/>
  <c r="E147" i="8"/>
  <c r="G146" i="8"/>
  <c r="E146" i="8"/>
  <c r="G145" i="8"/>
  <c r="E145" i="8"/>
  <c r="G144" i="8"/>
  <c r="E144" i="8"/>
  <c r="G143" i="8"/>
  <c r="E143" i="8"/>
  <c r="G142" i="8"/>
  <c r="E142" i="8"/>
  <c r="G141" i="8"/>
  <c r="E141" i="8"/>
  <c r="G140" i="8"/>
  <c r="E140" i="8"/>
  <c r="G139" i="8"/>
  <c r="E139" i="8"/>
  <c r="G138" i="8"/>
  <c r="E138" i="8"/>
  <c r="G137" i="8"/>
  <c r="E137" i="8"/>
  <c r="G136" i="8"/>
  <c r="E136" i="8"/>
  <c r="G135" i="8"/>
  <c r="E135" i="8"/>
  <c r="G134" i="8"/>
  <c r="E134" i="8"/>
  <c r="G133" i="8"/>
  <c r="E133" i="8"/>
  <c r="G132" i="8"/>
  <c r="E132" i="8"/>
  <c r="G131" i="8"/>
  <c r="E131" i="8"/>
  <c r="G130" i="8"/>
  <c r="E130" i="8"/>
  <c r="G129" i="8"/>
  <c r="E129" i="8"/>
  <c r="G128" i="8"/>
  <c r="E128" i="8"/>
  <c r="G127" i="8"/>
  <c r="E127" i="8"/>
  <c r="G126" i="8"/>
  <c r="E126" i="8"/>
  <c r="G125" i="8"/>
  <c r="E125" i="8"/>
  <c r="G124" i="8"/>
  <c r="E124" i="8"/>
  <c r="G123" i="8"/>
  <c r="E123" i="8"/>
  <c r="G122" i="8"/>
  <c r="E122" i="8"/>
  <c r="G121" i="8"/>
  <c r="E121" i="8"/>
  <c r="G120" i="8"/>
  <c r="E120" i="8"/>
  <c r="G119" i="8"/>
  <c r="E119" i="8"/>
  <c r="G118" i="8"/>
  <c r="E118" i="8"/>
  <c r="G117" i="8"/>
  <c r="E117" i="8"/>
  <c r="G116" i="8"/>
  <c r="E116" i="8"/>
  <c r="G115" i="8"/>
  <c r="E115" i="8"/>
  <c r="G114" i="8"/>
  <c r="E114" i="8"/>
  <c r="G113" i="8"/>
  <c r="E113" i="8"/>
  <c r="G112" i="8"/>
  <c r="E112" i="8"/>
  <c r="G111" i="8"/>
  <c r="E111" i="8"/>
  <c r="G110" i="8"/>
  <c r="E110" i="8"/>
  <c r="G109" i="8"/>
  <c r="E109" i="8"/>
  <c r="G108" i="8"/>
  <c r="E108" i="8"/>
  <c r="G107" i="8"/>
  <c r="E107" i="8"/>
  <c r="G106" i="8"/>
  <c r="E106" i="8"/>
  <c r="G105" i="8"/>
  <c r="E105" i="8"/>
  <c r="G104" i="8"/>
  <c r="E104" i="8"/>
  <c r="G103" i="8"/>
  <c r="E103" i="8"/>
  <c r="G102" i="8"/>
  <c r="E102" i="8"/>
  <c r="G101" i="8"/>
  <c r="E101" i="8"/>
  <c r="G100" i="8"/>
  <c r="E100" i="8"/>
  <c r="G99" i="8"/>
  <c r="E99" i="8"/>
  <c r="G98" i="8"/>
  <c r="E98" i="8"/>
  <c r="G97" i="8"/>
  <c r="E97" i="8"/>
  <c r="G96" i="8"/>
  <c r="E96" i="8"/>
  <c r="G95" i="8"/>
  <c r="E95" i="8"/>
  <c r="G94" i="8"/>
  <c r="E94" i="8"/>
  <c r="G93" i="8"/>
  <c r="E93" i="8"/>
  <c r="G92" i="8"/>
  <c r="E92" i="8"/>
  <c r="G91" i="8"/>
  <c r="E91" i="8"/>
  <c r="G90" i="8"/>
  <c r="E90" i="8"/>
  <c r="G89" i="8"/>
  <c r="E89" i="8"/>
  <c r="G88" i="8"/>
  <c r="E88" i="8"/>
  <c r="G87" i="8"/>
  <c r="E87" i="8"/>
  <c r="G86" i="8"/>
  <c r="E86" i="8"/>
  <c r="G85" i="8"/>
  <c r="E85" i="8"/>
  <c r="G84" i="8"/>
  <c r="E84" i="8"/>
  <c r="G83" i="8"/>
  <c r="E83" i="8"/>
  <c r="G82" i="8"/>
  <c r="E82" i="8"/>
  <c r="G81" i="8"/>
  <c r="E81" i="8"/>
  <c r="G80" i="8"/>
  <c r="E80" i="8"/>
  <c r="G79" i="8"/>
  <c r="E79" i="8"/>
  <c r="G78" i="8"/>
  <c r="E78" i="8"/>
  <c r="G77" i="8"/>
  <c r="E77" i="8"/>
  <c r="G76" i="8"/>
  <c r="E76" i="8"/>
  <c r="G75" i="8"/>
  <c r="E75" i="8"/>
  <c r="G74" i="8"/>
  <c r="E74" i="8"/>
  <c r="G73" i="8"/>
  <c r="E73" i="8"/>
  <c r="G72" i="8"/>
  <c r="E72" i="8"/>
  <c r="G71" i="8"/>
  <c r="E71" i="8"/>
  <c r="G70" i="8"/>
  <c r="E70" i="8"/>
  <c r="G69" i="8"/>
  <c r="E69" i="8"/>
  <c r="G68" i="8"/>
  <c r="E68" i="8"/>
  <c r="G67" i="8"/>
  <c r="E67" i="8"/>
  <c r="G66" i="8"/>
  <c r="E66" i="8"/>
  <c r="G65" i="8"/>
  <c r="E65" i="8"/>
  <c r="G64" i="8"/>
  <c r="E64" i="8"/>
  <c r="G63" i="8"/>
  <c r="E63" i="8"/>
  <c r="G62" i="8"/>
  <c r="E62" i="8"/>
  <c r="G61" i="8"/>
  <c r="E61" i="8"/>
  <c r="G60" i="8"/>
  <c r="E60" i="8"/>
  <c r="G59" i="8"/>
  <c r="E59" i="8"/>
  <c r="G58" i="8"/>
  <c r="E58" i="8"/>
  <c r="G57" i="8"/>
  <c r="E57" i="8"/>
  <c r="G56" i="8"/>
  <c r="E56" i="8"/>
  <c r="G55" i="8"/>
  <c r="E55" i="8"/>
  <c r="G54" i="8"/>
  <c r="E54" i="8"/>
  <c r="G53" i="8"/>
  <c r="E53" i="8"/>
  <c r="G52" i="8"/>
  <c r="E52" i="8"/>
  <c r="G51" i="8"/>
  <c r="E51" i="8"/>
  <c r="G50" i="8"/>
  <c r="E50" i="8"/>
  <c r="G49" i="8"/>
  <c r="E49" i="8"/>
  <c r="G48" i="8"/>
  <c r="E48" i="8"/>
  <c r="G47" i="8"/>
  <c r="E47" i="8"/>
  <c r="G46" i="8"/>
  <c r="E46" i="8"/>
  <c r="G45" i="8"/>
  <c r="E45" i="8"/>
  <c r="G44" i="8"/>
  <c r="E44" i="8"/>
  <c r="G43" i="8"/>
  <c r="E43" i="8"/>
  <c r="G42" i="8"/>
  <c r="E42" i="8"/>
  <c r="G41" i="8"/>
  <c r="E41" i="8"/>
  <c r="G40" i="8"/>
  <c r="E40" i="8"/>
  <c r="G39" i="8"/>
  <c r="E39" i="8"/>
  <c r="G38" i="8"/>
  <c r="E38" i="8"/>
  <c r="G37" i="8"/>
  <c r="E37" i="8"/>
  <c r="G36" i="8"/>
  <c r="E36" i="8"/>
  <c r="G35" i="8"/>
  <c r="E35" i="8"/>
  <c r="G34" i="8"/>
  <c r="E34" i="8"/>
  <c r="G33" i="8"/>
  <c r="E33" i="8"/>
  <c r="G32" i="8"/>
  <c r="E32" i="8"/>
  <c r="G31" i="8"/>
  <c r="E31" i="8"/>
  <c r="G30" i="8"/>
  <c r="E30" i="8"/>
  <c r="G29" i="8"/>
  <c r="E29" i="8"/>
  <c r="G28" i="8"/>
  <c r="E28" i="8"/>
  <c r="G27" i="8"/>
  <c r="E27" i="8"/>
  <c r="G26" i="8"/>
  <c r="E26" i="8"/>
  <c r="G25" i="8"/>
  <c r="E25" i="8"/>
  <c r="G24" i="8"/>
  <c r="E24" i="8"/>
  <c r="G23" i="8"/>
  <c r="E23" i="8"/>
  <c r="G22" i="8"/>
  <c r="E22" i="8"/>
  <c r="G21" i="8"/>
  <c r="E21" i="8"/>
  <c r="G20" i="8"/>
  <c r="E20" i="8"/>
  <c r="G19" i="8"/>
  <c r="E19" i="8"/>
  <c r="G18" i="8"/>
  <c r="E18" i="8"/>
  <c r="G17" i="8"/>
  <c r="E17" i="8"/>
  <c r="G16" i="8"/>
  <c r="E16" i="8"/>
  <c r="G15" i="8"/>
  <c r="E15" i="8"/>
  <c r="G14" i="8"/>
  <c r="E14" i="8"/>
  <c r="G13" i="8"/>
  <c r="E13" i="8"/>
  <c r="G12" i="8"/>
  <c r="E12" i="8"/>
  <c r="G11" i="8"/>
  <c r="E11" i="8"/>
  <c r="G10" i="8"/>
  <c r="E10" i="8"/>
  <c r="G9" i="8"/>
  <c r="E9" i="8"/>
  <c r="G8" i="8"/>
  <c r="E8" i="8"/>
  <c r="G7" i="8"/>
  <c r="E7" i="8"/>
  <c r="G6" i="8"/>
  <c r="E6" i="8"/>
  <c r="D5" i="3" s="1"/>
  <c r="G5" i="8"/>
  <c r="E5" i="8"/>
  <c r="G4" i="8"/>
  <c r="E4" i="8"/>
  <c r="C47" i="4"/>
  <c r="C39" i="4"/>
  <c r="I32" i="4"/>
  <c r="F32" i="4"/>
  <c r="I31" i="4"/>
  <c r="F31" i="4"/>
  <c r="I30" i="4"/>
  <c r="F30" i="4"/>
  <c r="I29" i="4"/>
  <c r="F29" i="4"/>
  <c r="I28" i="4"/>
  <c r="F28" i="4"/>
  <c r="I27" i="4"/>
  <c r="F27" i="4"/>
  <c r="I26" i="4"/>
  <c r="I33" i="4" s="1"/>
  <c r="I35" i="4" s="1"/>
  <c r="F26" i="4"/>
  <c r="F33" i="4" s="1"/>
  <c r="F35" i="4" s="1"/>
  <c r="I37" i="4" s="1"/>
  <c r="O21" i="3" s="1"/>
  <c r="C37" i="3"/>
  <c r="M20" i="3"/>
  <c r="L20" i="3"/>
  <c r="J20" i="3"/>
  <c r="F20" i="3"/>
  <c r="M19" i="3"/>
  <c r="L19" i="3"/>
  <c r="M18" i="3"/>
  <c r="L18" i="3"/>
  <c r="M17" i="3"/>
  <c r="L17" i="3"/>
  <c r="M16" i="3"/>
  <c r="L16" i="3"/>
  <c r="M15" i="3"/>
  <c r="L15" i="3"/>
  <c r="M14" i="3"/>
  <c r="L14" i="3"/>
  <c r="M13" i="3"/>
  <c r="L13" i="3"/>
  <c r="M12" i="3"/>
  <c r="L12" i="3"/>
  <c r="M11" i="3"/>
  <c r="L11" i="3"/>
  <c r="C59" i="2"/>
  <c r="D52" i="2"/>
  <c r="D28" i="2"/>
  <c r="D13" i="2" s="1"/>
  <c r="D6" i="2"/>
  <c r="D10" i="2" s="1"/>
  <c r="I40" i="1"/>
  <c r="D11" i="2" l="1"/>
  <c r="D12" i="2" s="1"/>
  <c r="F22" i="3" s="1"/>
  <c r="N19" i="3" s="1"/>
  <c r="I46" i="1"/>
  <c r="I48" i="1" s="1"/>
  <c r="N13" i="3" l="1"/>
  <c r="N17" i="3"/>
  <c r="N15" i="3"/>
  <c r="N18" i="3"/>
  <c r="N16" i="3"/>
  <c r="N14" i="3"/>
  <c r="N12" i="3"/>
  <c r="N11" i="3"/>
  <c r="N20" i="3" l="1"/>
  <c r="O20" i="3"/>
  <c r="D56" i="2" s="1"/>
  <c r="D57" i="2" s="1"/>
</calcChain>
</file>

<file path=xl/sharedStrings.xml><?xml version="1.0" encoding="utf-8"?>
<sst xmlns="http://schemas.openxmlformats.org/spreadsheetml/2006/main" count="2140" uniqueCount="1146">
  <si>
    <t>Cod post</t>
  </si>
  <si>
    <t>%</t>
  </si>
  <si>
    <t>Cyfanswm</t>
  </si>
  <si>
    <t>Tudalen 1 o 4</t>
  </si>
  <si>
    <t>Enw a Chyfeiriad y Cynllun</t>
  </si>
  <si>
    <t>A yw'r berchenogaeth ar hyn o bryd wedi'i chofrestru gyda'r gwerthwr?</t>
  </si>
  <si>
    <t>Tudalen 01</t>
  </si>
  <si>
    <t>Cyllid hirdymor</t>
  </si>
  <si>
    <t>Dyddiad olaf ar gyfer derbyn tendr</t>
  </si>
  <si>
    <t>Dyddiad dechrau ar y safle</t>
  </si>
  <si>
    <t>Hyd y contract</t>
  </si>
  <si>
    <t>Amcan o'r Dyddiad Cwblhau</t>
  </si>
  <si>
    <t>Cyllid datblygu</t>
  </si>
  <si>
    <r>
      <rPr>
        <sz val="12"/>
        <color rgb="FF000000"/>
        <rFont val="Arial"/>
        <family val="2"/>
      </rPr>
      <t>Darpariaeth Eithriadol Arall</t>
    </r>
    <r>
      <rPr>
        <sz val="12"/>
        <color rgb="FFC00000"/>
        <rFont val="Arial"/>
        <family val="2"/>
      </rPr>
      <t xml:space="preserve">* </t>
    </r>
    <r>
      <rPr>
        <sz val="12"/>
        <color rgb="FF000000"/>
        <rFont val="Arial"/>
        <family val="2"/>
      </rPr>
      <t xml:space="preserve">       (B)</t>
    </r>
  </si>
  <si>
    <t>Ystafelloedd gwely</t>
  </si>
  <si>
    <t>(1)</t>
  </si>
  <si>
    <t>(2)</t>
  </si>
  <si>
    <t>Arwynebedd llawr net fesul</t>
  </si>
  <si>
    <t>(4)</t>
  </si>
  <si>
    <t>(5)</t>
  </si>
  <si>
    <t>Gwaith</t>
  </si>
  <si>
    <t>(7)</t>
  </si>
  <si>
    <t>Sail Canllawiau Costau Derbyniol</t>
  </si>
  <si>
    <t>Tudalen 3 o 4</t>
  </si>
  <si>
    <t>Tudalen 4 o 4</t>
  </si>
  <si>
    <t>Cyffredinol</t>
  </si>
  <si>
    <t>Tân</t>
  </si>
  <si>
    <t>Llety Staff</t>
  </si>
  <si>
    <t>Llochesi</t>
  </si>
  <si>
    <t>Cadair olwyn yn gyntaf</t>
  </si>
  <si>
    <t>Cadair olwyn yn ddilynol</t>
  </si>
  <si>
    <t>Is-gyfanswm                                     (A)</t>
  </si>
  <si>
    <t>Tai a Rennir / tai annibynnol / fflatiau annibynnol</t>
  </si>
  <si>
    <t>Landlord Cymdeithasol Cofrestredig</t>
  </si>
  <si>
    <t>(3)</t>
  </si>
  <si>
    <t xml:space="preserve">Math o annedd </t>
  </si>
  <si>
    <t>(6)</t>
  </si>
  <si>
    <t xml:space="preserve">Nifer y </t>
  </si>
  <si>
    <t>Teulu</t>
  </si>
  <si>
    <t xml:space="preserve"> </t>
  </si>
  <si>
    <t>Nodyn</t>
  </si>
  <si>
    <t>Caffael</t>
  </si>
  <si>
    <t>Landlordiaid Cymdeithasol Cofrestredig</t>
  </si>
  <si>
    <t>Statws PDP*</t>
  </si>
  <si>
    <t>Ai chi fydd y perchennog?</t>
  </si>
  <si>
    <t>Cais am daliad</t>
  </si>
  <si>
    <t>Tystysgrif Hawl gan Gyfreithiwr</t>
  </si>
  <si>
    <t>Perchnogaeth y gwerthwr wedi'i gofrestru</t>
  </si>
  <si>
    <t>Tir</t>
  </si>
  <si>
    <t xml:space="preserve">Corff cyhoeddus a'r pris wedi'i isafu </t>
  </si>
  <si>
    <t>Math o waith</t>
  </si>
  <si>
    <t>Ydym</t>
  </si>
  <si>
    <t>Na</t>
  </si>
  <si>
    <t>Bro Myrddin</t>
  </si>
  <si>
    <t>Prif raglen</t>
  </si>
  <si>
    <t>Rhydd-ddaliad</t>
  </si>
  <si>
    <t>Trafodaeth cyn cynllunio</t>
  </si>
  <si>
    <t>Wedi'i brynu o'r farchnad breifat?</t>
  </si>
  <si>
    <t>F</t>
  </si>
  <si>
    <t>A</t>
  </si>
  <si>
    <t>SR</t>
  </si>
  <si>
    <t>NB</t>
  </si>
  <si>
    <t>Adeiladu</t>
  </si>
  <si>
    <t>Bron Afon</t>
  </si>
  <si>
    <t>Wrth gefn</t>
  </si>
  <si>
    <t>Cyngor Cymuned wedi newid Band ers Awst 2012</t>
  </si>
  <si>
    <t>Merthyr Tudful</t>
  </si>
  <si>
    <t>Lesddaliad Adeilad newydd 90 mlynedd a mwy</t>
  </si>
  <si>
    <t>Cais Cynllunio Amlinellol wedi'i Gyflwyno</t>
  </si>
  <si>
    <t>FW</t>
  </si>
  <si>
    <t>B*</t>
  </si>
  <si>
    <t>IR</t>
  </si>
  <si>
    <t>ED</t>
  </si>
  <si>
    <t>Cadwyn</t>
  </si>
  <si>
    <t>Potensial</t>
  </si>
  <si>
    <t>Lesddaliad - Annedd cyfredol 60 mlynedd a mwy</t>
  </si>
  <si>
    <t>Cais Cynllunio Manwl wedi'i Gyflwyno</t>
  </si>
  <si>
    <t xml:space="preserve">M </t>
  </si>
  <si>
    <t xml:space="preserve">CN </t>
  </si>
  <si>
    <t>TN</t>
  </si>
  <si>
    <t>OTS</t>
  </si>
  <si>
    <t>Cymuned Caerdydd</t>
  </si>
  <si>
    <t>Caniatâd Cynllunio Amlinellol wedi'i Dderbyn</t>
  </si>
  <si>
    <t>H</t>
  </si>
  <si>
    <t>CS</t>
  </si>
  <si>
    <t>Cartrefi Conwy</t>
  </si>
  <si>
    <t>Caniatâd Cynllunio Manwl wedi'i Dderbyn</t>
  </si>
  <si>
    <t>HW*</t>
  </si>
  <si>
    <t>Ffederasiwn y Diwydiant Adeiladu*</t>
  </si>
  <si>
    <t>Cartrefi Cymunedol Gwynedd</t>
  </si>
  <si>
    <t>Arall</t>
  </si>
  <si>
    <t>Y Gymuned Ewropeaidd*</t>
  </si>
  <si>
    <t>Pobl Grwp (Siarter)</t>
  </si>
  <si>
    <t>BW*</t>
  </si>
  <si>
    <t xml:space="preserve">E1* </t>
  </si>
  <si>
    <t>Clwyd Alyn</t>
  </si>
  <si>
    <t xml:space="preserve">BE* </t>
  </si>
  <si>
    <t>E2*</t>
  </si>
  <si>
    <t>Arfordirol</t>
  </si>
  <si>
    <t>HL*</t>
  </si>
  <si>
    <t>E3*</t>
  </si>
  <si>
    <t>Cynon Taf</t>
  </si>
  <si>
    <t xml:space="preserve">WR* </t>
  </si>
  <si>
    <t>E4*</t>
  </si>
  <si>
    <t>Pobl Grŵp (Derwen Cymru)</t>
  </si>
  <si>
    <t>E5*</t>
  </si>
  <si>
    <t>E6</t>
  </si>
  <si>
    <t>First Choice</t>
  </si>
  <si>
    <t xml:space="preserve">E7 </t>
  </si>
  <si>
    <t>Grŵp Cynefin</t>
  </si>
  <si>
    <t>E8</t>
  </si>
  <si>
    <t>Pobl Grŵp (Gwalia)</t>
  </si>
  <si>
    <t>Trefdraeth</t>
  </si>
  <si>
    <t>E9</t>
  </si>
  <si>
    <t>Hafod</t>
  </si>
  <si>
    <t>E10</t>
  </si>
  <si>
    <t xml:space="preserve">E11 </t>
  </si>
  <si>
    <t>Linc Cymru</t>
  </si>
  <si>
    <t>E12</t>
  </si>
  <si>
    <t>Merthyr Valley Homes</t>
  </si>
  <si>
    <t>Melin</t>
  </si>
  <si>
    <t>Y Canolbarth</t>
  </si>
  <si>
    <t>Cartrefi Dinas Casnewydd</t>
  </si>
  <si>
    <t>Newydd</t>
  </si>
  <si>
    <t>Gogledd Cymru</t>
  </si>
  <si>
    <t>Trivallis</t>
  </si>
  <si>
    <t>Rhondda</t>
  </si>
  <si>
    <t>Taf</t>
  </si>
  <si>
    <t>Tai Calon</t>
  </si>
  <si>
    <t>Tai Ceredigion</t>
  </si>
  <si>
    <t>United Welsh</t>
  </si>
  <si>
    <t>V2C</t>
  </si>
  <si>
    <t>Wales &amp; West</t>
  </si>
  <si>
    <t>Cyngor Cymuned</t>
  </si>
  <si>
    <t xml:space="preserve">Cam </t>
  </si>
  <si>
    <t>Tai Tarian</t>
  </si>
  <si>
    <t>Adeilad newydd confensiynol</t>
  </si>
  <si>
    <t>Fframwaith (adeilad newydd/anheddau cyfrdol)</t>
  </si>
  <si>
    <t>Dylunio ac adeiladu</t>
  </si>
  <si>
    <t>Bargeinion pecyn</t>
  </si>
  <si>
    <t>Dylunio ac adeiladu ar y cyd</t>
  </si>
  <si>
    <t>Bargeinion pecyn ar y cyd</t>
  </si>
  <si>
    <t>Cynlluniau parod</t>
  </si>
  <si>
    <t>Anheddau cyfredol hyd at 5% (ED-1)</t>
  </si>
  <si>
    <t>Anheddau cyfredol dros 5% ond heb fod yn fwy na 25% (ED-1)</t>
  </si>
  <si>
    <t>Anheddau cyfredol dros 25% (ED-2)</t>
  </si>
  <si>
    <t>Taliad ategol adeilad newydd cynllun bach: uned sengl &lt;= £125,000 cyfanswm costau'r cynllun</t>
  </si>
  <si>
    <t>Taliad ategol cynllun bach o adeiladau newydd: 2-5 uned &lt;= £375,000 cyfanswm costau'r cynllun</t>
  </si>
  <si>
    <t>A oes angen argostau atodol ychwanegol? Os oes, mae angen inni ddiwygio'r ffurflen.</t>
  </si>
  <si>
    <t>Gwiriad Dyblyg CC*</t>
  </si>
  <si>
    <t>Abertyleri</t>
  </si>
  <si>
    <t>Beaufort</t>
  </si>
  <si>
    <t>Bryn-mawr</t>
  </si>
  <si>
    <t>Cwm</t>
  </si>
  <si>
    <t>Glynebwy</t>
  </si>
  <si>
    <t>Llanhiledd</t>
  </si>
  <si>
    <t>Nantyglo a Blaenau</t>
  </si>
  <si>
    <t>Tredegar</t>
  </si>
  <si>
    <t>Bracla</t>
  </si>
  <si>
    <t>Cefncribwr</t>
  </si>
  <si>
    <t>Coety Uchaf</t>
  </si>
  <si>
    <t>Llangrallo Uchaf</t>
  </si>
  <si>
    <t>Llangrallo Isaf</t>
  </si>
  <si>
    <t>Cynffig</t>
  </si>
  <si>
    <t>Cwm Garw</t>
  </si>
  <si>
    <t>Laleston</t>
  </si>
  <si>
    <t>Llangynwyd</t>
  </si>
  <si>
    <t>Llangynwyd Ganol</t>
  </si>
  <si>
    <t>Maesteg</t>
  </si>
  <si>
    <t>Merthyr Mawr</t>
  </si>
  <si>
    <t>Castellnewydd Uchaf</t>
  </si>
  <si>
    <t>Bro Ogwr</t>
  </si>
  <si>
    <t>Pencoed</t>
  </si>
  <si>
    <t>Porthcawl</t>
  </si>
  <si>
    <t>Ynysawdre</t>
  </si>
  <si>
    <t>Dyffryn Aber*</t>
  </si>
  <si>
    <t>Abercarn</t>
  </si>
  <si>
    <t>Argoed (Islwyn)</t>
  </si>
  <si>
    <t>Bargoed</t>
  </si>
  <si>
    <t>Bedwas a Machen</t>
  </si>
  <si>
    <t>Coed-duon</t>
  </si>
  <si>
    <t>Cefn Fforest</t>
  </si>
  <si>
    <t>Crosskeys</t>
  </si>
  <si>
    <t>Crymlyn</t>
  </si>
  <si>
    <t>Darren Valley*</t>
  </si>
  <si>
    <t>Gelligaer (1)</t>
  </si>
  <si>
    <t>Gelligaer (2)</t>
  </si>
  <si>
    <t>Llanbradach</t>
  </si>
  <si>
    <t>Maesycwmmer</t>
  </si>
  <si>
    <t>Nelson</t>
  </si>
  <si>
    <t>Tredegar Newydd</t>
  </si>
  <si>
    <t>Trecelyn</t>
  </si>
  <si>
    <t>Pengam</t>
  </si>
  <si>
    <t>Pen-maen</t>
  </si>
  <si>
    <t>Penyrheol</t>
  </si>
  <si>
    <t>Pontllan-fraith</t>
  </si>
  <si>
    <t>Rhymni</t>
  </si>
  <si>
    <t>Rhisga</t>
  </si>
  <si>
    <t>Rhydri</t>
  </si>
  <si>
    <t>Y Fan</t>
  </si>
  <si>
    <t>Ynysddu</t>
  </si>
  <si>
    <t>Adamsdown</t>
  </si>
  <si>
    <t>Butetown</t>
  </si>
  <si>
    <t>Caerau</t>
  </si>
  <si>
    <t>Treganna</t>
  </si>
  <si>
    <t>Cathays</t>
  </si>
  <si>
    <t>Cyncoed</t>
  </si>
  <si>
    <t>Trelái</t>
  </si>
  <si>
    <t>Y Tyllgoed</t>
  </si>
  <si>
    <t>Gabalfa</t>
  </si>
  <si>
    <t>Grangetown</t>
  </si>
  <si>
    <t>Y Mynydd Bychan</t>
  </si>
  <si>
    <t>Llys-faen</t>
  </si>
  <si>
    <t>Llandaf</t>
  </si>
  <si>
    <t>Ystum Taf</t>
  </si>
  <si>
    <t>Llanisien</t>
  </si>
  <si>
    <t>Llanrhymni</t>
  </si>
  <si>
    <t>Pentref Llaneirwg</t>
  </si>
  <si>
    <t>Pentwyn</t>
  </si>
  <si>
    <t>Pentyrch</t>
  </si>
  <si>
    <t>Plasnewydd</t>
  </si>
  <si>
    <t>Pontprennau</t>
  </si>
  <si>
    <t>Radur</t>
  </si>
  <si>
    <t>Rhiwbeina</t>
  </si>
  <si>
    <t>Glan yr Afon</t>
  </si>
  <si>
    <t>Y Rhath</t>
  </si>
  <si>
    <t>Tredelerch</t>
  </si>
  <si>
    <t>Y Sblot</t>
  </si>
  <si>
    <t>Sain Ffagan</t>
  </si>
  <si>
    <t>Tongwynlais</t>
  </si>
  <si>
    <t>Trowbridge</t>
  </si>
  <si>
    <t>Yr Eglwys Newydd</t>
  </si>
  <si>
    <t>Abergwili</t>
  </si>
  <si>
    <t>Abernant</t>
  </si>
  <si>
    <t>Rhydaman</t>
  </si>
  <si>
    <t>Betws (Dinefwr)</t>
  </si>
  <si>
    <t>Bronwydd</t>
  </si>
  <si>
    <t>Caerfyrddin</t>
  </si>
  <si>
    <t>Cefn Sidan</t>
  </si>
  <si>
    <t>Cenarth</t>
  </si>
  <si>
    <t>Cilycwm</t>
  </si>
  <si>
    <t>Cilymaenllwyd</t>
  </si>
  <si>
    <t>Clynderwen</t>
  </si>
  <si>
    <t>Cwmamman</t>
  </si>
  <si>
    <t>Cynwyl Elfed</t>
  </si>
  <si>
    <t>Cynwyl Gaeo</t>
  </si>
  <si>
    <t>Eglwys Gymyn</t>
  </si>
  <si>
    <t>Ffairfach</t>
  </si>
  <si>
    <t>Gorslas</t>
  </si>
  <si>
    <t>Henllanfallteg</t>
  </si>
  <si>
    <t>Cydweli</t>
  </si>
  <si>
    <t>Tref Talacharn</t>
  </si>
  <si>
    <t>Llanarthne</t>
  </si>
  <si>
    <t>Llanboidy</t>
  </si>
  <si>
    <t>Llanddarog</t>
  </si>
  <si>
    <t>Llanddeusant</t>
  </si>
  <si>
    <t>Llanddowror</t>
  </si>
  <si>
    <t>Llandeilo</t>
  </si>
  <si>
    <t>Llanymddyfri</t>
  </si>
  <si>
    <t>Llandybie</t>
  </si>
  <si>
    <t>Llandyfaelog</t>
  </si>
  <si>
    <t>Llanedi</t>
  </si>
  <si>
    <t>Llanegwad</t>
  </si>
  <si>
    <t>Llanelli</t>
  </si>
  <si>
    <t>Llanelli Wledig</t>
  </si>
  <si>
    <t>Llanfair-ar-y-bryn</t>
  </si>
  <si>
    <t>Llanfihangel Aberythych</t>
  </si>
  <si>
    <t>Llanfihangel Rhos-y-Corn</t>
  </si>
  <si>
    <t>Llanfihangel-ar-Arth</t>
  </si>
  <si>
    <t>Llanfynydd (Dinefwr)</t>
  </si>
  <si>
    <t>Llangadog</t>
  </si>
  <si>
    <t>Llangain</t>
  </si>
  <si>
    <t>Llangathen</t>
  </si>
  <si>
    <t>Llangeler</t>
  </si>
  <si>
    <t>Llangennech</t>
  </si>
  <si>
    <t>Llangynnwr</t>
  </si>
  <si>
    <t>Llangyndeyrn</t>
  </si>
  <si>
    <t>Llangynin</t>
  </si>
  <si>
    <t>Llangynog (Carmarthen)</t>
  </si>
  <si>
    <t>Llanllawddog</t>
  </si>
  <si>
    <t>Llanllwni</t>
  </si>
  <si>
    <t>Llannon (Llanelli)</t>
  </si>
  <si>
    <t>Llanpumpsaint</t>
  </si>
  <si>
    <t>Llansadwrn</t>
  </si>
  <si>
    <t>Llansawel</t>
  </si>
  <si>
    <t>Llansteffan</t>
  </si>
  <si>
    <t>Llanwinio</t>
  </si>
  <si>
    <t>Llanwrda</t>
  </si>
  <si>
    <t>Llanybydder</t>
  </si>
  <si>
    <t>Llan-y-crwys</t>
  </si>
  <si>
    <t>Maenordeilo</t>
  </si>
  <si>
    <t>Meidrim</t>
  </si>
  <si>
    <t>Myddfai</t>
  </si>
  <si>
    <t>Castellnewydd Emlyn</t>
  </si>
  <si>
    <t>Llannewydd a Merthyr</t>
  </si>
  <si>
    <t>Pencarreg</t>
  </si>
  <si>
    <t>Pentywyn</t>
  </si>
  <si>
    <t>Pontyberem</t>
  </si>
  <si>
    <t>Chwarter Bach</t>
  </si>
  <si>
    <t>Sanclêr</t>
  </si>
  <si>
    <t>Llanismel</t>
  </si>
  <si>
    <t>Talyllychau</t>
  </si>
  <si>
    <t>Trelech</t>
  </si>
  <si>
    <t>Trimsaran</t>
  </si>
  <si>
    <t>Hendy-gwyn ar Daf</t>
  </si>
  <si>
    <t>Aberaeron</t>
  </si>
  <si>
    <t>Aberporth</t>
  </si>
  <si>
    <t>Aberystwyth</t>
  </si>
  <si>
    <t>Beulah</t>
  </si>
  <si>
    <t>Blaenrheidol</t>
  </si>
  <si>
    <t>Borth</t>
  </si>
  <si>
    <t>Aberteifi</t>
  </si>
  <si>
    <t>Ceulanymaesmawr</t>
  </si>
  <si>
    <t>Ciliau Aeron</t>
  </si>
  <si>
    <t>Dyffryn Arth</t>
  </si>
  <si>
    <t>Faenor</t>
  </si>
  <si>
    <t>Geneu'r Glyn</t>
  </si>
  <si>
    <t>Henfynyw</t>
  </si>
  <si>
    <t>Llanbedr Pont Steffan</t>
  </si>
  <si>
    <t>Llanarth (Ceredigion)</t>
  </si>
  <si>
    <t>Llanbadarn Fawr (Ceredigion)</t>
  </si>
  <si>
    <t>Llanddewibrefi</t>
  </si>
  <si>
    <t>Llandyfriog</t>
  </si>
  <si>
    <t>Llandysiliogogo</t>
  </si>
  <si>
    <t>Llandysul</t>
  </si>
  <si>
    <t>Llanfair Cydogau</t>
  </si>
  <si>
    <t>Llanfarian</t>
  </si>
  <si>
    <t>Llanfihangel Ystrad</t>
  </si>
  <si>
    <t>Llangeitho</t>
  </si>
  <si>
    <t>Llangoedmor</t>
  </si>
  <si>
    <t>Llangrannog</t>
  </si>
  <si>
    <t>Llangwyryfon</t>
  </si>
  <si>
    <t>Llangybi (Ceredigion)</t>
  </si>
  <si>
    <t>Llangynfelyn</t>
  </si>
  <si>
    <t>Llanilar</t>
  </si>
  <si>
    <t>Llanllwchaearn</t>
  </si>
  <si>
    <t>Llanrhystyd</t>
  </si>
  <si>
    <t>Llansantffraid (Ceredigion)</t>
  </si>
  <si>
    <t>Llanwnen</t>
  </si>
  <si>
    <t>Llanwnog</t>
  </si>
  <si>
    <t>Lledrod</t>
  </si>
  <si>
    <t>Melindwr</t>
  </si>
  <si>
    <t>Nantcwnlle</t>
  </si>
  <si>
    <t>Ceinewydd</t>
  </si>
  <si>
    <t>Penbryn</t>
  </si>
  <si>
    <t>Pontarfynach</t>
  </si>
  <si>
    <t>Tirmynach</t>
  </si>
  <si>
    <t>Trawsgoed</t>
  </si>
  <si>
    <t>Trefeurig</t>
  </si>
  <si>
    <t>Tregaron</t>
  </si>
  <si>
    <t>Troedyraur</t>
  </si>
  <si>
    <t>Y Ferwig</t>
  </si>
  <si>
    <t>Ysbyty Ystwyth</t>
  </si>
  <si>
    <t>Ysgubor-y-Coed</t>
  </si>
  <si>
    <t>Ystrad Fflur</t>
  </si>
  <si>
    <t>Ystrad Meurig</t>
  </si>
  <si>
    <t>Abergele</t>
  </si>
  <si>
    <t>Betws-yn-Rhos</t>
  </si>
  <si>
    <t>Betws-y-coed</t>
  </si>
  <si>
    <t>Bro Garmon</t>
  </si>
  <si>
    <t>Bro Machno</t>
  </si>
  <si>
    <t>Caerhun</t>
  </si>
  <si>
    <t>Capel Curig</t>
  </si>
  <si>
    <t>Cerrigydrudion</t>
  </si>
  <si>
    <t>Bae Colwyn</t>
  </si>
  <si>
    <t>Dolgarrog</t>
  </si>
  <si>
    <t>Dolwyddelan</t>
  </si>
  <si>
    <t>Eglwys-bach</t>
  </si>
  <si>
    <t>Henryd</t>
  </si>
  <si>
    <t>Llanddoged a Maenan</t>
  </si>
  <si>
    <t>Llanddulas a Rhyd-y-Foed</t>
  </si>
  <si>
    <t>Llandudno</t>
  </si>
  <si>
    <t>Llanfairfechan</t>
  </si>
  <si>
    <t>Llanfair Talhaearn</t>
  </si>
  <si>
    <t>Llanfihangel Glyn Myfyr</t>
  </si>
  <si>
    <t>Llangernyw</t>
  </si>
  <si>
    <t>Llangwm (Colwyn)</t>
  </si>
  <si>
    <t>Llanefydd</t>
  </si>
  <si>
    <t>Llanrwst</t>
  </si>
  <si>
    <t>Llansanffraid Glan Conwy</t>
  </si>
  <si>
    <t>Llansannan</t>
  </si>
  <si>
    <t>Llysfaen</t>
  </si>
  <si>
    <t>Mochdre (Colwyn)</t>
  </si>
  <si>
    <t>Hen Golwyn</t>
  </si>
  <si>
    <t>Penmaenmawr</t>
  </si>
  <si>
    <t>Pentrefoelas</t>
  </si>
  <si>
    <t>Llandrillo-yn-Rhos</t>
  </si>
  <si>
    <t>Towyn a Bae Cinmel</t>
  </si>
  <si>
    <t>Trefriw</t>
  </si>
  <si>
    <t>Ysbyty Ifan</t>
  </si>
  <si>
    <t>Aberchwiler</t>
  </si>
  <si>
    <t>Betws Gwerfil Goch</t>
  </si>
  <si>
    <t>Bodelwyddan</t>
  </si>
  <si>
    <t>Bodfari</t>
  </si>
  <si>
    <t>Bryneglwys</t>
  </si>
  <si>
    <t>Cefn Meiriadog</t>
  </si>
  <si>
    <t>Clocaenog</t>
  </si>
  <si>
    <t>Corwen</t>
  </si>
  <si>
    <t>Cwm (Rhuddlan)</t>
  </si>
  <si>
    <t>Cyffylliog</t>
  </si>
  <si>
    <t>Cynywd</t>
  </si>
  <si>
    <t>Dinbych</t>
  </si>
  <si>
    <t>Derwen</t>
  </si>
  <si>
    <t>Dyserth</t>
  </si>
  <si>
    <t>Efenechdyd</t>
  </si>
  <si>
    <t>Gwyddelwern</t>
  </si>
  <si>
    <t>Henllan</t>
  </si>
  <si>
    <t>Llanarmon-yn-Ial</t>
  </si>
  <si>
    <t>Llanbedr Dyffryn Clwyd</t>
  </si>
  <si>
    <t>Llandegla</t>
  </si>
  <si>
    <t>Llandrillo</t>
  </si>
  <si>
    <t>Llandyrnog</t>
  </si>
  <si>
    <t>Llanelidan</t>
  </si>
  <si>
    <t>Llanfair Dyffryn Clwyd</t>
  </si>
  <si>
    <t>Llanferres</t>
  </si>
  <si>
    <t>Llangollen</t>
  </si>
  <si>
    <t>Llangollen Wledig</t>
  </si>
  <si>
    <t>Llangynhafal</t>
  </si>
  <si>
    <t>Llanrhaedr-yng-Nghinmeirch</t>
  </si>
  <si>
    <t>Llantysilio</t>
  </si>
  <si>
    <t>Llanynys</t>
  </si>
  <si>
    <t>Nantglyn</t>
  </si>
  <si>
    <t>Prestatyn</t>
  </si>
  <si>
    <t>Rhuddlan</t>
  </si>
  <si>
    <t>Y Rhyl</t>
  </si>
  <si>
    <t>Rhuthun</t>
  </si>
  <si>
    <t>Llanelwy</t>
  </si>
  <si>
    <t>Trefnant</t>
  </si>
  <si>
    <t>Tremeirchion</t>
  </si>
  <si>
    <t>Waen</t>
  </si>
  <si>
    <t>Bagillt</t>
  </si>
  <si>
    <t>Brychdyn a Bretton</t>
  </si>
  <si>
    <t>Brynffordd</t>
  </si>
  <si>
    <t>Bwcle</t>
  </si>
  <si>
    <t>Caerwyd</t>
  </si>
  <si>
    <t>Cilcain</t>
  </si>
  <si>
    <t>Cei Connah</t>
  </si>
  <si>
    <t>Y Fflint</t>
  </si>
  <si>
    <t>Y Waun</t>
  </si>
  <si>
    <t>Gwernymynydd</t>
  </si>
  <si>
    <t>Pentre Helygain</t>
  </si>
  <si>
    <t>Penarlâg</t>
  </si>
  <si>
    <t>Higher Kinnerton</t>
  </si>
  <si>
    <t>Treffynnon</t>
  </si>
  <si>
    <t>Yr Hôb</t>
  </si>
  <si>
    <t>Coed-llai</t>
  </si>
  <si>
    <t>Llanasa</t>
  </si>
  <si>
    <t>Llanfynydd (Alun a Glannau Dyfrdwy)</t>
  </si>
  <si>
    <t>Yr Wyddgrug</t>
  </si>
  <si>
    <t>Mostyn</t>
  </si>
  <si>
    <t>Mynydd Isa</t>
  </si>
  <si>
    <t>Nannerch</t>
  </si>
  <si>
    <t>Nercwys</t>
  </si>
  <si>
    <t>Llaneurgain</t>
  </si>
  <si>
    <t>Northop Hall</t>
  </si>
  <si>
    <t>Penyffordd</t>
  </si>
  <si>
    <t>Queensferry</t>
  </si>
  <si>
    <t>Saltney</t>
  </si>
  <si>
    <t>Sealand</t>
  </si>
  <si>
    <t>Shotton</t>
  </si>
  <si>
    <t>Trelawnyd a Gwaenysgor</t>
  </si>
  <si>
    <t>Treuddyn</t>
  </si>
  <si>
    <t>Chwitffordd</t>
  </si>
  <si>
    <t>Ysceifiog</t>
  </si>
  <si>
    <t>Aber</t>
  </si>
  <si>
    <t>Aberdaron</t>
  </si>
  <si>
    <t>Aberdyfi</t>
  </si>
  <si>
    <t>Arthog</t>
  </si>
  <si>
    <t>Y Bala</t>
  </si>
  <si>
    <t>Bangor</t>
  </si>
  <si>
    <t>Bermo</t>
  </si>
  <si>
    <t>Beddgelert</t>
  </si>
  <si>
    <t>Bethesda</t>
  </si>
  <si>
    <t>Betws Garmon</t>
  </si>
  <si>
    <t>Bontnewydd</t>
  </si>
  <si>
    <t>Botwnnog</t>
  </si>
  <si>
    <t>Brithdir a Llanfachreth</t>
  </si>
  <si>
    <t>Bryn-crug</t>
  </si>
  <si>
    <t>Buan</t>
  </si>
  <si>
    <t>Caernarfon</t>
  </si>
  <si>
    <t>Clynnog</t>
  </si>
  <si>
    <t>Corris</t>
  </si>
  <si>
    <t>Cricieth</t>
  </si>
  <si>
    <t>Dolbenmaen</t>
  </si>
  <si>
    <t>Dolgellau</t>
  </si>
  <si>
    <t>Dyffryn Ardudwy</t>
  </si>
  <si>
    <t>Ffestiniog</t>
  </si>
  <si>
    <t>Ganllwyd</t>
  </si>
  <si>
    <t>Harlech</t>
  </si>
  <si>
    <t>Llanaelhaearn</t>
  </si>
  <si>
    <t>Llanbedr</t>
  </si>
  <si>
    <t>Llanbedrog</t>
  </si>
  <si>
    <t>Llanberis</t>
  </si>
  <si>
    <t>Llanddeiniolen</t>
  </si>
  <si>
    <t>Llandderfel</t>
  </si>
  <si>
    <t>Llandwrog</t>
  </si>
  <si>
    <t>Llandygai</t>
  </si>
  <si>
    <t>Llanegryn</t>
  </si>
  <si>
    <t>Llanelltyd</t>
  </si>
  <si>
    <t>Llanengan</t>
  </si>
  <si>
    <t>Llanfair (Meirionydd)</t>
  </si>
  <si>
    <t>Llanfihangel-y-Pennant</t>
  </si>
  <si>
    <t>Llanfrothen</t>
  </si>
  <si>
    <t>Llangelynnin</t>
  </si>
  <si>
    <t>Llangywer</t>
  </si>
  <si>
    <t>Llanllechid</t>
  </si>
  <si>
    <t>Llanllyfni</t>
  </si>
  <si>
    <t>Llannor (Dwyfor)</t>
  </si>
  <si>
    <t>Llanrug</t>
  </si>
  <si>
    <t>Llanuwchllyn</t>
  </si>
  <si>
    <t>Llanwnda</t>
  </si>
  <si>
    <t>Llanycil</t>
  </si>
  <si>
    <t>Llanystumdwy</t>
  </si>
  <si>
    <t>Maentwrog</t>
  </si>
  <si>
    <t>Mawddwy</t>
  </si>
  <si>
    <t>Nefyn</t>
  </si>
  <si>
    <t>Pennal</t>
  </si>
  <si>
    <t>Penrhyndeudraeth</t>
  </si>
  <si>
    <t>Pentir (Ysbyty Gwynedd)</t>
  </si>
  <si>
    <t>Pistyll</t>
  </si>
  <si>
    <t>Porthmadog</t>
  </si>
  <si>
    <t>Pwllheli</t>
  </si>
  <si>
    <t>Talsarnau</t>
  </si>
  <si>
    <t>Trawsfynydd</t>
  </si>
  <si>
    <t>Tudweiliog</t>
  </si>
  <si>
    <t>Tywyn</t>
  </si>
  <si>
    <t>Waunfawr</t>
  </si>
  <si>
    <t>Y Felinheli</t>
  </si>
  <si>
    <t>Aberffraw</t>
  </si>
  <si>
    <t>Amlwch</t>
  </si>
  <si>
    <t>Biwmares</t>
  </si>
  <si>
    <t>Bodedern</t>
  </si>
  <si>
    <t>Bodffordd</t>
  </si>
  <si>
    <t>Bodorgan</t>
  </si>
  <si>
    <t>Bryngwran</t>
  </si>
  <si>
    <t>Cwm Cadnant</t>
  </si>
  <si>
    <t>Cylch-y-Garn</t>
  </si>
  <si>
    <t>Caergybi</t>
  </si>
  <si>
    <t>Llanbadrig</t>
  </si>
  <si>
    <t>Llanddaniel Fab</t>
  </si>
  <si>
    <t>Llanddona</t>
  </si>
  <si>
    <t>Llandyfnan</t>
  </si>
  <si>
    <t>Llaneilian</t>
  </si>
  <si>
    <t>Llaneugrad</t>
  </si>
  <si>
    <t>Llanfachraeth</t>
  </si>
  <si>
    <t>Llanfaelog</t>
  </si>
  <si>
    <t>Llanfaethlu</t>
  </si>
  <si>
    <t>Llanfair-Mathafarn-Eithaf</t>
  </si>
  <si>
    <t>Llanfairpwllgwyngyll</t>
  </si>
  <si>
    <t>Llanfair-yn-Neubwll</t>
  </si>
  <si>
    <t>Llanfihangel Ysgeifiog</t>
  </si>
  <si>
    <t>Llangefni</t>
  </si>
  <si>
    <t>Llangoed</t>
  </si>
  <si>
    <t>Llangristiolus</t>
  </si>
  <si>
    <t>Llanidan</t>
  </si>
  <si>
    <t>Llannerchymedd</t>
  </si>
  <si>
    <t>Mechell</t>
  </si>
  <si>
    <t>Porthaethwy</t>
  </si>
  <si>
    <t>Moelfre</t>
  </si>
  <si>
    <t>Penmynydd</t>
  </si>
  <si>
    <t>Pentraeth</t>
  </si>
  <si>
    <t>Rhoscolyn</t>
  </si>
  <si>
    <t>Rhosybol</t>
  </si>
  <si>
    <t>Rhosyr</t>
  </si>
  <si>
    <t>Trearddur</t>
  </si>
  <si>
    <t>Trefalaw</t>
  </si>
  <si>
    <t>Trewalchmai</t>
  </si>
  <si>
    <t>Y Fali</t>
  </si>
  <si>
    <t>Bedlinog</t>
  </si>
  <si>
    <t>Cyfarthfa</t>
  </si>
  <si>
    <t>Dowlais</t>
  </si>
  <si>
    <t>Gurnos</t>
  </si>
  <si>
    <t>Ynysowen</t>
  </si>
  <si>
    <t>Pant</t>
  </si>
  <si>
    <t>Parc</t>
  </si>
  <si>
    <t>Penydarren</t>
  </si>
  <si>
    <t>Treharris</t>
  </si>
  <si>
    <t>Troed-y-Rhiw</t>
  </si>
  <si>
    <t>Y Fenni</t>
  </si>
  <si>
    <t>Caer-went</t>
  </si>
  <si>
    <t>Cil-y-coed</t>
  </si>
  <si>
    <t>Cas-gwent</t>
  </si>
  <si>
    <t>Crucornau</t>
  </si>
  <si>
    <t>Devauden</t>
  </si>
  <si>
    <t>Goetre Fawr</t>
  </si>
  <si>
    <t>Grysmwnt</t>
  </si>
  <si>
    <t>Gwehelog Fawr</t>
  </si>
  <si>
    <t>Llanarth (Trefynwy)</t>
  </si>
  <si>
    <t>Llanbadog</t>
  </si>
  <si>
    <t>Bryn Llanelli (Sir Fynwy)</t>
  </si>
  <si>
    <t>Llan-ffwyst Fawr</t>
  </si>
  <si>
    <t>Llangatwg Feibion Afel</t>
  </si>
  <si>
    <t>Llangibi (Trefynwy)</t>
  </si>
  <si>
    <t>Llangwm (Trefynwy)</t>
  </si>
  <si>
    <t>Llanhenwg</t>
  </si>
  <si>
    <t>Llanofer</t>
  </si>
  <si>
    <t>Llandeilo Gresynni</t>
  </si>
  <si>
    <t>Llandeilo Bertholau</t>
  </si>
  <si>
    <t>Llantrisaint Fawr</t>
  </si>
  <si>
    <t>Magwyr a Gwndy</t>
  </si>
  <si>
    <t>Mathern</t>
  </si>
  <si>
    <t>Llanfihangel Troddi</t>
  </si>
  <si>
    <t>Trefynwy</t>
  </si>
  <si>
    <t>Porthsgiwed</t>
  </si>
  <si>
    <t>Rhaglan</t>
  </si>
  <si>
    <t>Rogiet</t>
  </si>
  <si>
    <t>Drenewydd Gelli-farch</t>
  </si>
  <si>
    <t>St Arvans</t>
  </si>
  <si>
    <t>Tyndyrn</t>
  </si>
  <si>
    <t>Trellech Unedig</t>
  </si>
  <si>
    <t>Brynbuga</t>
  </si>
  <si>
    <t>Aberafan</t>
  </si>
  <si>
    <t>Baglan</t>
  </si>
  <si>
    <t>Bae Baglan</t>
  </si>
  <si>
    <t>Blaen-gwrach</t>
  </si>
  <si>
    <t>Blaenhonddan</t>
  </si>
  <si>
    <t>Bryn</t>
  </si>
  <si>
    <t>Cilybebyll</t>
  </si>
  <si>
    <t>Clun</t>
  </si>
  <si>
    <t>Coedffranc</t>
  </si>
  <si>
    <t>Creunant</t>
  </si>
  <si>
    <t>Cwmafan</t>
  </si>
  <si>
    <t>Cwmllynfell</t>
  </si>
  <si>
    <t>Dyffryn Clydach</t>
  </si>
  <si>
    <t>Glyncorrwg</t>
  </si>
  <si>
    <t>Glyn-nedd</t>
  </si>
  <si>
    <t>Gwaun-Cae-Gurwen</t>
  </si>
  <si>
    <t>Margam</t>
  </si>
  <si>
    <t>Gweunydd Margam</t>
  </si>
  <si>
    <t>Castell-nedd</t>
  </si>
  <si>
    <t>Onllwyn</t>
  </si>
  <si>
    <t>Pelenna</t>
  </si>
  <si>
    <t>Pontardawe</t>
  </si>
  <si>
    <t>Port Talbot</t>
  </si>
  <si>
    <t>Resolfen</t>
  </si>
  <si>
    <t>Dwyrain Sandfields</t>
  </si>
  <si>
    <t>Gorllewin Sandfields</t>
  </si>
  <si>
    <t>Blaendulais</t>
  </si>
  <si>
    <t>Tai Bach</t>
  </si>
  <si>
    <t>Tonna</t>
  </si>
  <si>
    <t>Ystalyfera</t>
  </si>
  <si>
    <t>Allt-yr-yn</t>
  </si>
  <si>
    <t>Alway</t>
  </si>
  <si>
    <t>Beechwood</t>
  </si>
  <si>
    <t>Betws (Casnewydd)</t>
  </si>
  <si>
    <t>Trefesgob</t>
  </si>
  <si>
    <t>Caerllion</t>
  </si>
  <si>
    <t>Coedcernyw</t>
  </si>
  <si>
    <t>Gaer</t>
  </si>
  <si>
    <t>Allteuryn</t>
  </si>
  <si>
    <t>Graig</t>
  </si>
  <si>
    <t>Langstone</t>
  </si>
  <si>
    <t>Llanfaches</t>
  </si>
  <si>
    <t>Llan-wern</t>
  </si>
  <si>
    <t>Lliswyry</t>
  </si>
  <si>
    <t>Malpas</t>
  </si>
  <si>
    <t>Maerun</t>
  </si>
  <si>
    <t>Llanfihangel-y-fedw</t>
  </si>
  <si>
    <t>Trefonnen</t>
  </si>
  <si>
    <t>Pen-hw</t>
  </si>
  <si>
    <t>Pillgwenlli</t>
  </si>
  <si>
    <t>Redwick</t>
  </si>
  <si>
    <t>Ringland</t>
  </si>
  <si>
    <t>Tŷ-du</t>
  </si>
  <si>
    <t>Shaftesbury</t>
  </si>
  <si>
    <t>Sain Silian</t>
  </si>
  <si>
    <t>Stow Hill</t>
  </si>
  <si>
    <t>Parc Tredegar</t>
  </si>
  <si>
    <t>Victoria</t>
  </si>
  <si>
    <t xml:space="preserve">Gwynllŵg </t>
  </si>
  <si>
    <t>Treamlod</t>
  </si>
  <si>
    <t>Amroth</t>
  </si>
  <si>
    <t/>
  </si>
  <si>
    <t>Boncath</t>
  </si>
  <si>
    <t>Breudeth</t>
  </si>
  <si>
    <t>Burton</t>
  </si>
  <si>
    <t>Camros</t>
  </si>
  <si>
    <t>Caeriw</t>
  </si>
  <si>
    <t>Castell Martin</t>
  </si>
  <si>
    <t>Cilgerran</t>
  </si>
  <si>
    <t>Clydey</t>
  </si>
  <si>
    <t>Cosheston</t>
  </si>
  <si>
    <t>Crymych</t>
  </si>
  <si>
    <t>Cwm Gwaun</t>
  </si>
  <si>
    <t>Dale</t>
  </si>
  <si>
    <t>Dinas</t>
  </si>
  <si>
    <t>Dwyrain Williamston</t>
  </si>
  <si>
    <t>Eglwyswrw</t>
  </si>
  <si>
    <t>Abergwaun ac Wdig</t>
  </si>
  <si>
    <t>Freystrop</t>
  </si>
  <si>
    <t>Hwlffordd</t>
  </si>
  <si>
    <t>Cas-lai</t>
  </si>
  <si>
    <t>Herbrandston</t>
  </si>
  <si>
    <t>Hundleton</t>
  </si>
  <si>
    <t>Jeffreyston</t>
  </si>
  <si>
    <t>Johnston</t>
  </si>
  <si>
    <t>Cilgeti/Begeli</t>
  </si>
  <si>
    <t>Llanbedr Felffre</t>
  </si>
  <si>
    <t>Llandyfái</t>
  </si>
  <si>
    <t>Gorllewin Llandysilio</t>
  </si>
  <si>
    <t>Treletert</t>
  </si>
  <si>
    <t>Llanddewi Felffre</t>
  </si>
  <si>
    <t>Llangwm a Hook</t>
  </si>
  <si>
    <t>Llanrhian</t>
  </si>
  <si>
    <t>Llanstadwel</t>
  </si>
  <si>
    <t>Llanhuadain</t>
  </si>
  <si>
    <t>Maenclochog</t>
  </si>
  <si>
    <t>Maenorbŷr</t>
  </si>
  <si>
    <t>Maenordeifi</t>
  </si>
  <si>
    <t>Marloes a Saint-y-brid</t>
  </si>
  <si>
    <t>Martletwy</t>
  </si>
  <si>
    <t>Mathri</t>
  </si>
  <si>
    <t>Pontfadlen</t>
  </si>
  <si>
    <t>Aberdaugleddau</t>
  </si>
  <si>
    <t>Mynachlog-Ddu</t>
  </si>
  <si>
    <t>Arberth</t>
  </si>
  <si>
    <t>Afon Nyfer</t>
  </si>
  <si>
    <t>Y Mot</t>
  </si>
  <si>
    <t>Neyland</t>
  </si>
  <si>
    <t>Nolton a'r Garn</t>
  </si>
  <si>
    <t>Penfro</t>
  </si>
  <si>
    <t>Doc Penfro</t>
  </si>
  <si>
    <t>Penalun</t>
  </si>
  <si>
    <t>Pencaer</t>
  </si>
  <si>
    <t>Cas-mael</t>
  </si>
  <si>
    <t>Rosemarket</t>
  </si>
  <si>
    <t>Rudbaxton</t>
  </si>
  <si>
    <t>Saundersfoot</t>
  </si>
  <si>
    <t>Scleddau</t>
  </si>
  <si>
    <t>Slebets</t>
  </si>
  <si>
    <t>Solfach</t>
  </si>
  <si>
    <t>Spittal</t>
  </si>
  <si>
    <t>Clos y Gadeirlan a Thŷ Ddewi</t>
  </si>
  <si>
    <t>Llandudoch</t>
  </si>
  <si>
    <t>St Florence</t>
  </si>
  <si>
    <t>Llanisan-yn-Rhos</t>
  </si>
  <si>
    <t>St Mary Out Liberty</t>
  </si>
  <si>
    <t>Ystagbwll</t>
  </si>
  <si>
    <t>Tredemel</t>
  </si>
  <si>
    <t>Dinbych-y-pysgod</t>
  </si>
  <si>
    <t>The Havens</t>
  </si>
  <si>
    <t>Tiers Cross</t>
  </si>
  <si>
    <t>Trecŵn</t>
  </si>
  <si>
    <t>Uzmaston a Boulston</t>
  </si>
  <si>
    <t>Castell Gwlachmai</t>
  </si>
  <si>
    <t>Cas-wis</t>
  </si>
  <si>
    <t>Casblaidd</t>
  </si>
  <si>
    <t>Abaty Cwm-hir</t>
  </si>
  <si>
    <t>Aberedw</t>
  </si>
  <si>
    <t>Aberhafesb</t>
  </si>
  <si>
    <t>Banwy</t>
  </si>
  <si>
    <t>Bausley a Chrugion</t>
  </si>
  <si>
    <t>Bugeildy</t>
  </si>
  <si>
    <t>Aberriw</t>
  </si>
  <si>
    <t>Betws (Sir Drefaldwyn)</t>
  </si>
  <si>
    <t>Aberhonddu</t>
  </si>
  <si>
    <t>Bronllys</t>
  </si>
  <si>
    <t>Llanfair-ym-Muallt (1)</t>
  </si>
  <si>
    <t>Dyblygiad posib? Hefyd o dan Band Canllawiau Costau Derbyniol 3</t>
  </si>
  <si>
    <t>Llanfair-ym-Muallt (2)</t>
  </si>
  <si>
    <t>Dyblygiad posib? Hefyd o dan Band Canllawiau Costau Derbyniol 2</t>
  </si>
  <si>
    <t>Cadfarch</t>
  </si>
  <si>
    <t>Caersŵs</t>
  </si>
  <si>
    <t>Carno</t>
  </si>
  <si>
    <t>Carreghofa</t>
  </si>
  <si>
    <t>Castell Caereinion</t>
  </si>
  <si>
    <t>Yr Ystog</t>
  </si>
  <si>
    <t>Cilmeri</t>
  </si>
  <si>
    <t>Cleirwy</t>
  </si>
  <si>
    <t>Crai</t>
  </si>
  <si>
    <t>Crucywel</t>
  </si>
  <si>
    <t>Diserth a Threcoed</t>
  </si>
  <si>
    <t>Dunhonw</t>
  </si>
  <si>
    <t>Dwyriw</t>
  </si>
  <si>
    <t>Erwyd</t>
  </si>
  <si>
    <t>Felin-fach</t>
  </si>
  <si>
    <t>Ffordun</t>
  </si>
  <si>
    <t>Gladestry</t>
  </si>
  <si>
    <t>Glantwymyn</t>
  </si>
  <si>
    <t>Y Clas-ar-Wy</t>
  </si>
  <si>
    <t>Glascwm</t>
  </si>
  <si>
    <t>Glyn Tarell</t>
  </si>
  <si>
    <t>Cegidfa</t>
  </si>
  <si>
    <t>Gwernyfed</t>
  </si>
  <si>
    <t>Y Gelli Gandryll</t>
  </si>
  <si>
    <t>Honddu Isaf</t>
  </si>
  <si>
    <t>Ceri</t>
  </si>
  <si>
    <t>Trefyclo</t>
  </si>
  <si>
    <t>Llan-gors</t>
  </si>
  <si>
    <t>Llanafan Fawr</t>
  </si>
  <si>
    <t>Llanbadarn Fynydd</t>
  </si>
  <si>
    <t>Llanbardarn Fawr (Maesyfed)</t>
  </si>
  <si>
    <t>Llanbister</t>
  </si>
  <si>
    <t>Llanbrynmair</t>
  </si>
  <si>
    <t>Llan-ddew</t>
  </si>
  <si>
    <t>Llanddewi Ystradenni</t>
  </si>
  <si>
    <t>Llandinam</t>
  </si>
  <si>
    <t>Llandrindod</t>
  </si>
  <si>
    <t>Llandrinio</t>
  </si>
  <si>
    <t>Llandysilio</t>
  </si>
  <si>
    <t>Llanelwedd</t>
  </si>
  <si>
    <t>Llanerfyl</t>
  </si>
  <si>
    <t>Llanfair Caereinion</t>
  </si>
  <si>
    <t>Llanfechain</t>
  </si>
  <si>
    <t>Llanfihangel</t>
  </si>
  <si>
    <t>Llanfihangel Cwmdu ac ati</t>
  </si>
  <si>
    <t>Llanfihangel Rhydieithon</t>
  </si>
  <si>
    <t>Llanfrynach</t>
  </si>
  <si>
    <t>Llanfyllin</t>
  </si>
  <si>
    <t>Llangamarch</t>
  </si>
  <si>
    <t>Llangatwg</t>
  </si>
  <si>
    <t>Llangedwyn</t>
  </si>
  <si>
    <t>Llangynllo</t>
  </si>
  <si>
    <t>Llangurig</t>
  </si>
  <si>
    <t>Llangynidr</t>
  </si>
  <si>
    <t>Llangynyw</t>
  </si>
  <si>
    <t>Llangynog (Sir Drefaldwyn)</t>
  </si>
  <si>
    <t>Llanidloes</t>
  </si>
  <si>
    <t>Llanidloes Without*</t>
  </si>
  <si>
    <t>Llanigon</t>
  </si>
  <si>
    <t>Llanrhaeadr-ym-Mochnant</t>
  </si>
  <si>
    <t>Llansantffraid (Sir Drefaldwyn)</t>
  </si>
  <si>
    <t>Llansilin</t>
  </si>
  <si>
    <t>Llanwddyn</t>
  </si>
  <si>
    <t>Llanwrthwl</t>
  </si>
  <si>
    <t>Llanllŷr</t>
  </si>
  <si>
    <t>Lllanwrtyd</t>
  </si>
  <si>
    <t>Llywel</t>
  </si>
  <si>
    <t>Machynlleth</t>
  </si>
  <si>
    <t>Maes-car</t>
  </si>
  <si>
    <t>Manafon</t>
  </si>
  <si>
    <t>Meifod</t>
  </si>
  <si>
    <t>Merthyr Cynog</t>
  </si>
  <si>
    <t>Mochdre (Sir Drefaldwyn)</t>
  </si>
  <si>
    <t>Trefaldwyn</t>
  </si>
  <si>
    <t>Nantmel</t>
  </si>
  <si>
    <t>Maesyfed</t>
  </si>
  <si>
    <t>Y Drenewydd a Llanllwchaearn</t>
  </si>
  <si>
    <t>Pencraig</t>
  </si>
  <si>
    <t>Castell-paen</t>
  </si>
  <si>
    <t>Pen-y-bont</t>
  </si>
  <si>
    <t>Pen-y-bont Fawr</t>
  </si>
  <si>
    <t>Llanandras</t>
  </si>
  <si>
    <t>Rhaeadr Gwy</t>
  </si>
  <si>
    <t>Saint Harmon</t>
  </si>
  <si>
    <t>Talgarth</t>
  </si>
  <si>
    <t>Tal-y-bont ar Wysg</t>
  </si>
  <si>
    <t>Tawe-Uchaf</t>
  </si>
  <si>
    <t>Cwmgrwyne</t>
  </si>
  <si>
    <t>Trallong</t>
  </si>
  <si>
    <t>Trefeglwys</t>
  </si>
  <si>
    <t>Treflys</t>
  </si>
  <si>
    <t>Tregynon</t>
  </si>
  <si>
    <t>Trewern</t>
  </si>
  <si>
    <t>Y Trallwng</t>
  </si>
  <si>
    <t>Llanddewi-yn-Hwytyn</t>
  </si>
  <si>
    <t>Aberysgir</t>
  </si>
  <si>
    <t>Ystradfellte</t>
  </si>
  <si>
    <t>Ystradgynlais</t>
  </si>
  <si>
    <t>Aberaman</t>
  </si>
  <si>
    <t>Abercynon</t>
  </si>
  <si>
    <t>Aberdâr</t>
  </si>
  <si>
    <t>Cwm Clydach</t>
  </si>
  <si>
    <t>Cwmbach</t>
  </si>
  <si>
    <t>Cymer</t>
  </si>
  <si>
    <t>Glynrhedynog</t>
  </si>
  <si>
    <t>Gilfach Goch</t>
  </si>
  <si>
    <t>Hirwaun</t>
  </si>
  <si>
    <t>Llanharan</t>
  </si>
  <si>
    <t>Llanharri</t>
  </si>
  <si>
    <t>Llantrisant</t>
  </si>
  <si>
    <t>Llanilltud Faerdref</t>
  </si>
  <si>
    <t>Llwydcoed</t>
  </si>
  <si>
    <t>Llwynypia</t>
  </si>
  <si>
    <t>Maerdy</t>
  </si>
  <si>
    <t>Aberpennar</t>
  </si>
  <si>
    <t>Penrhiwceiber</t>
  </si>
  <si>
    <t>Pentre</t>
  </si>
  <si>
    <t>Penygraig</t>
  </si>
  <si>
    <t>Pen-y-Waun</t>
  </si>
  <si>
    <t>Pont-y-clun</t>
  </si>
  <si>
    <t>Pontypridd</t>
  </si>
  <si>
    <t>Porth</t>
  </si>
  <si>
    <t>Rhigos</t>
  </si>
  <si>
    <t>Fynnon Taf</t>
  </si>
  <si>
    <t>Tonypandy</t>
  </si>
  <si>
    <t>Tonyrefail</t>
  </si>
  <si>
    <t>Trealaw</t>
  </si>
  <si>
    <t>Trehafod</t>
  </si>
  <si>
    <t>Treherbert</t>
  </si>
  <si>
    <t>Treorci</t>
  </si>
  <si>
    <t>Tylorstown</t>
  </si>
  <si>
    <t>Ynysybwl a Choed-y-Cwm</t>
  </si>
  <si>
    <t>Ystrad</t>
  </si>
  <si>
    <t>Ynyshir</t>
  </si>
  <si>
    <t>Gellifedw</t>
  </si>
  <si>
    <t>Llandeilo Ferwallt</t>
  </si>
  <si>
    <t>Bonymaen</t>
  </si>
  <si>
    <t>Castell (Abertawe)</t>
  </si>
  <si>
    <t>Clydach</t>
  </si>
  <si>
    <t>Y Cocyd</t>
  </si>
  <si>
    <t>Cwmbwrla</t>
  </si>
  <si>
    <t>Dynfant</t>
  </si>
  <si>
    <t>Gorseinon</t>
  </si>
  <si>
    <t>Tregŵyr</t>
  </si>
  <si>
    <t>Pengelli</t>
  </si>
  <si>
    <t>Llanilltud Gŵyr</t>
  </si>
  <si>
    <t>Cilâ</t>
  </si>
  <si>
    <t>Glandŵr</t>
  </si>
  <si>
    <t>Llangynydd</t>
  </si>
  <si>
    <t>Llangyfelach</t>
  </si>
  <si>
    <t>Llanmadog a Cheriton</t>
  </si>
  <si>
    <t>Llanrhidian Uchaf</t>
  </si>
  <si>
    <t>Llanrhidian Isaf</t>
  </si>
  <si>
    <t>Llansamlet</t>
  </si>
  <si>
    <t>Llwchwr</t>
  </si>
  <si>
    <t>Mawr</t>
  </si>
  <si>
    <t>Treforys</t>
  </si>
  <si>
    <t>Y Mwmbwls</t>
  </si>
  <si>
    <t>Mynydd-bach</t>
  </si>
  <si>
    <t>Penderi</t>
  </si>
  <si>
    <t>Penlle'r-gaer</t>
  </si>
  <si>
    <t>Pennard</t>
  </si>
  <si>
    <t>Pen-rhys</t>
  </si>
  <si>
    <t>Pontardulais</t>
  </si>
  <si>
    <t>Pontlliw</t>
  </si>
  <si>
    <t>Port Einon</t>
  </si>
  <si>
    <t>Reynoldston</t>
  </si>
  <si>
    <t>Rhosili</t>
  </si>
  <si>
    <t>Sgeti</t>
  </si>
  <si>
    <t>St Thomas</t>
  </si>
  <si>
    <t>St Thomas (De)</t>
  </si>
  <si>
    <t>Townhill</t>
  </si>
  <si>
    <t>Uplands</t>
  </si>
  <si>
    <t>Cilâ Uchaf</t>
  </si>
  <si>
    <t>Abersychan</t>
  </si>
  <si>
    <t>Blaenafon</t>
  </si>
  <si>
    <t>Croesyceiliog</t>
  </si>
  <si>
    <t>Canol Cwmbrân</t>
  </si>
  <si>
    <t>Fairwater (Torfaen)</t>
  </si>
  <si>
    <t>Henllys</t>
  </si>
  <si>
    <t>Llantarnam</t>
  </si>
  <si>
    <t>Llanyrafon</t>
  </si>
  <si>
    <t>Y Dafarn Newydd</t>
  </si>
  <si>
    <t>Pant-teg</t>
  </si>
  <si>
    <t>Pen Transh</t>
  </si>
  <si>
    <t>Pont-hir</t>
  </si>
  <si>
    <t>Pontnewydd</t>
  </si>
  <si>
    <t>Pont-y-moel</t>
  </si>
  <si>
    <t>Trefddyn</t>
  </si>
  <si>
    <t>Cwmbrân Uchaf</t>
  </si>
  <si>
    <t>Y Barri</t>
  </si>
  <si>
    <t>Tregolwyn</t>
  </si>
  <si>
    <t>Y Bont-faen a Llandfleiddan</t>
  </si>
  <si>
    <t>Dinas Powys</t>
  </si>
  <si>
    <t>Ewenni</t>
  </si>
  <si>
    <t>Llancarfan</t>
  </si>
  <si>
    <t>Llandochau</t>
  </si>
  <si>
    <t xml:space="preserve">Llandŵ </t>
  </si>
  <si>
    <t>Llan-fair (Bro Morgannwg)</t>
  </si>
  <si>
    <t>Llan-gan</t>
  </si>
  <si>
    <t>Llan-faes</t>
  </si>
  <si>
    <t>Llanilltud Fawr</t>
  </si>
  <si>
    <t>Penarth</t>
  </si>
  <si>
    <t>Pendeulwyn</t>
  </si>
  <si>
    <t>Pen-llin</t>
  </si>
  <si>
    <t>Llanbedr-y-fro</t>
  </si>
  <si>
    <t>Y Rhws</t>
  </si>
  <si>
    <t>Sain Tathan</t>
  </si>
  <si>
    <t>Sain Dunwyd</t>
  </si>
  <si>
    <t>Sain Siorys</t>
  </si>
  <si>
    <t>Tremarchog a Thresimwn</t>
  </si>
  <si>
    <t>Sili</t>
  </si>
  <si>
    <t>Llanddunwyd</t>
  </si>
  <si>
    <t>Gwenfô</t>
  </si>
  <si>
    <t>Y Wig</t>
  </si>
  <si>
    <t>Abenbury</t>
  </si>
  <si>
    <t>Gwaunyterfyn</t>
  </si>
  <si>
    <t>Bangor-Is-y-Coed</t>
  </si>
  <si>
    <t>Bronington</t>
  </si>
  <si>
    <t>Brychdyn</t>
  </si>
  <si>
    <t>Brymbo</t>
  </si>
  <si>
    <t>Parc Caia</t>
  </si>
  <si>
    <t>Cefn</t>
  </si>
  <si>
    <t>Ceiriog Ucha</t>
  </si>
  <si>
    <t>Coed-poeth</t>
  </si>
  <si>
    <t>Erbistog</t>
  </si>
  <si>
    <t>Esclys</t>
  </si>
  <si>
    <t>Glyntraian</t>
  </si>
  <si>
    <t>Gresffordd</t>
  </si>
  <si>
    <t>Gwersyllt</t>
  </si>
  <si>
    <t>Hanmer</t>
  </si>
  <si>
    <t>Holt</t>
  </si>
  <si>
    <t>Isycoed</t>
  </si>
  <si>
    <t>Llansantffraid Glyn Ceiriog</t>
  </si>
  <si>
    <t>Llai</t>
  </si>
  <si>
    <t>De Maelor</t>
  </si>
  <si>
    <t>Marchwiel</t>
  </si>
  <si>
    <t>Mwynglawdd</t>
  </si>
  <si>
    <t>Offa</t>
  </si>
  <si>
    <t>Owrtyn</t>
  </si>
  <si>
    <t>Penycae</t>
  </si>
  <si>
    <t>Rhosddu</t>
  </si>
  <si>
    <t>Rhosllanerchrugog</t>
  </si>
  <si>
    <t>Yr Orsedd</t>
  </si>
  <si>
    <t>Rhiwabon</t>
  </si>
  <si>
    <t>Sesswick</t>
  </si>
  <si>
    <t>Wrddymbre</t>
  </si>
  <si>
    <t>Gwerthwr y Safle</t>
  </si>
  <si>
    <t>Llwybr Caffael</t>
  </si>
  <si>
    <t>Argostau sail</t>
  </si>
  <si>
    <t xml:space="preserve">Gwerth Eiddo Tir </t>
  </si>
  <si>
    <t xml:space="preserve">Prynu Eiddo Tir </t>
  </si>
  <si>
    <t xml:space="preserve">Argostau </t>
  </si>
  <si>
    <t xml:space="preserve">Cyfanswm Grant Caffael </t>
  </si>
  <si>
    <t>A yw'r berchnogaeth wedi'i chofrestru â'r prynwr?</t>
  </si>
  <si>
    <t>Rhif Cyfeirnod y Cynllun</t>
  </si>
  <si>
    <t>Cartrefi</t>
  </si>
  <si>
    <t>Cyfanswm Cartref</t>
  </si>
  <si>
    <t>Cyfun</t>
  </si>
  <si>
    <t>Yn y Cynllun Datblygu Lleol</t>
  </si>
  <si>
    <t>10   Costau Anghymwys</t>
  </si>
  <si>
    <t>Cyfanswm arwynebedd llawr net</t>
  </si>
  <si>
    <t>MW</t>
  </si>
  <si>
    <t>RH</t>
  </si>
  <si>
    <t>Awdurdod Lleol - Cyngor Cymuned</t>
  </si>
  <si>
    <t>A yw'r tir yn rhad ac am ddim neu wedi'i ddisgowntio?</t>
  </si>
  <si>
    <t>Cais am Grant Tai Cymdeithasol - Ffurflen Caffael ac Adeiladu</t>
  </si>
  <si>
    <t>RHAN 01 MANYLION Y CYNLLUN</t>
  </si>
  <si>
    <t>RHAN 02 LLWYBR CAFFAEL</t>
  </si>
  <si>
    <r>
      <rPr>
        <b/>
        <sz val="12"/>
        <rFont val="Arial"/>
        <family val="2"/>
      </rPr>
      <t>RHAN 04 GRANT CAFFAEL</t>
    </r>
    <r>
      <rPr>
        <sz val="10"/>
        <rFont val="Arial"/>
        <family val="2"/>
      </rPr>
      <t xml:space="preserve"> </t>
    </r>
  </si>
  <si>
    <r>
      <rPr>
        <b/>
        <sz val="12"/>
        <rFont val="Arial"/>
        <family val="2"/>
      </rPr>
      <t>RHAN 05 COSTAU'R CYNLLUN</t>
    </r>
    <r>
      <rPr>
        <sz val="10"/>
        <rFont val="Arial"/>
        <family val="2"/>
      </rPr>
      <t xml:space="preserve"> </t>
    </r>
  </si>
  <si>
    <t>Annormal</t>
  </si>
  <si>
    <t>Cost y Cynllun</t>
  </si>
  <si>
    <t>Enw'r Contractwr</t>
  </si>
  <si>
    <t>Dwyreiniaid a Gogleddiaid</t>
  </si>
  <si>
    <t>Cyfeirnod yr Hysbysiad o Benderfyniad</t>
  </si>
  <si>
    <t>Disgwylir Caniatâd Cynllunio Manwl</t>
  </si>
  <si>
    <t>02    Costau cyn tendro</t>
  </si>
  <si>
    <t>03    Prif gontract (ac eithrio costau anghymwys)</t>
  </si>
  <si>
    <t>04    TAW</t>
  </si>
  <si>
    <t>Canllawiau Costau Derbyniol</t>
  </si>
  <si>
    <t>(8)</t>
  </si>
  <si>
    <t>Nodiadau</t>
  </si>
  <si>
    <t>Grant Cyfalaf wedi'i Ailgylchu</t>
  </si>
  <si>
    <t>Cyfanswm Grant y Cynllun</t>
  </si>
  <si>
    <t>Y</t>
  </si>
  <si>
    <t>Mynegai Cost y Cynllun (i 4 lle degol)</t>
  </si>
  <si>
    <t>Tai a Rennir</t>
  </si>
  <si>
    <t>Tai/Cartrefi Annibynnol</t>
  </si>
  <si>
    <t>-</t>
  </si>
  <si>
    <r>
      <rPr>
        <b/>
        <sz val="12"/>
        <color rgb="FF000000"/>
        <rFont val="Arial"/>
        <family val="2"/>
      </rPr>
      <t xml:space="preserve">CYFANSWM </t>
    </r>
    <r>
      <rPr>
        <sz val="12"/>
        <color rgb="FF000000"/>
        <rFont val="Arial"/>
        <family val="2"/>
      </rPr>
      <t>(A)+(B)</t>
    </r>
  </si>
  <si>
    <t>Anweithredol</t>
  </si>
  <si>
    <t xml:space="preserve">Cyfanswm </t>
  </si>
  <si>
    <t>Gwerth £</t>
  </si>
  <si>
    <t>RHAN 06 COSTAU ANNORMAL</t>
  </si>
  <si>
    <t>RHAN 08 CYLLID ARALL</t>
  </si>
  <si>
    <t>RHAN 09 MANYLION YR UNED, CANLLAWIAU COSTAU DERBYNIOL Y CYNLLUN A CHYFRIFIAD GRANT</t>
  </si>
  <si>
    <t>RHAN 10 ARDYSTIO</t>
  </si>
  <si>
    <t>Cyfanswm Cost y Cartref 
Canllawiau Costau Derbyniol x Mynegai Cost y Cynllun</t>
  </si>
  <si>
    <t>CYFANSWM</t>
  </si>
  <si>
    <t>er mwyn i'r grant gael ei gymeradwyo.</t>
  </si>
  <si>
    <t>Arwynebedd y Safle - hectarau</t>
  </si>
  <si>
    <t>Ateb</t>
  </si>
  <si>
    <t>Cam</t>
  </si>
  <si>
    <t>Tudalen Actif 01</t>
  </si>
  <si>
    <t xml:space="preserve"> Tudalen 03</t>
  </si>
  <si>
    <t>Argostau</t>
  </si>
  <si>
    <t>Atodiad C - Argostau Atodol - Ychwanegiadau at Argostau Sylfaenol</t>
  </si>
  <si>
    <t>Concatenate LA &amp; CC*</t>
  </si>
  <si>
    <t>05    Is-gyfanswm (llinellau 01 i 04)</t>
  </si>
  <si>
    <t>06    Argostau</t>
  </si>
  <si>
    <t>09   Costau Annormal (Rhan 06 - DDIM i'w ddidynnu o GSC)</t>
  </si>
  <si>
    <t>01    Pris Prynu Tir/Eiddo (Rhan 04 - yr isaf o'r gwerth neu'r pris prynu)</t>
  </si>
  <si>
    <t>Cymhorthdal Cyhoeddus</t>
  </si>
  <si>
    <t>Cyllido</t>
  </si>
  <si>
    <t xml:space="preserve">Cyfanswm Grant </t>
  </si>
  <si>
    <t>RHAN 11 TALIADAU ATODOL A DARPARIAETH EITHRIADOL</t>
  </si>
  <si>
    <t>(Rhan 05 Llinell 07 namyn cyfanswm Rhan 11) ÷ Rhan 09 Col 10 Cyfanswm x 100</t>
  </si>
  <si>
    <t>Taliadau atodol (Cyfanswm Rhan 11)</t>
  </si>
  <si>
    <t>Ardystiad Caffael</t>
  </si>
  <si>
    <t>Ardystio</t>
  </si>
  <si>
    <t>Tudalen 04</t>
  </si>
  <si>
    <t>Ardystio Gwaith Adeiladu</t>
  </si>
  <si>
    <r>
      <rPr>
        <i/>
        <sz val="12"/>
        <rFont val="Arial"/>
        <family val="2"/>
      </rPr>
      <t xml:space="preserve">I'w gwblhau dim ond pan ddarperir llety </t>
    </r>
    <r>
      <rPr>
        <i/>
        <sz val="12"/>
        <rFont val="Arial"/>
        <family val="2"/>
      </rPr>
      <t>safonola</t>
    </r>
    <r>
      <rPr>
        <i/>
        <sz val="12"/>
        <rFont val="Arial"/>
        <family val="2"/>
      </rPr>
      <t xml:space="preserve"> r gyfer cadeiriau olwyn neu ddarpariaeth eithriadol arall.</t>
    </r>
  </si>
  <si>
    <t xml:space="preserve">Mae'r caffaeliad ym mhrif raglen y PDP </t>
  </si>
  <si>
    <t xml:space="preserve">Bod y cais hwn yn cydymffurfio â chanllawiau SHG a'r amodau a nodir yn y Canllaw Rheoli Rhaglen </t>
  </si>
  <si>
    <t>Mae adroddiad prisio wedi'i atodi</t>
  </si>
  <si>
    <t>Ar gyfer pryniadau gan gorff cyhoeddus neu am werth sy'n fwy na £350,000, mae'r DV wedi'i ddefnyddio</t>
  </si>
  <si>
    <t>Bod y cais hwn yn cydymffurfio â chanllawiau SHG a'r amodau a nodir yn y Canllaw Rheoli Rhaglen</t>
  </si>
  <si>
    <t xml:space="preserve">Mae'r cynllun wedi cael adborth cyn cynllunio cadarnhaol gan y broses Craffu Technegol </t>
  </si>
  <si>
    <t>Mae'r cynllun ym mhrif raglen y PDP</t>
  </si>
  <si>
    <t>Mae ffurflen SGEI gorddigolledu yn atodedig</t>
  </si>
  <si>
    <r>
      <rPr>
        <b/>
        <sz val="12"/>
        <rFont val="Arial"/>
        <family val="2"/>
      </rPr>
      <t>RHAN 03 ARGOSTAU'R CYNLLUN</t>
    </r>
    <r>
      <rPr>
        <sz val="10"/>
        <rFont val="Arial"/>
        <family val="2"/>
      </rPr>
      <t xml:space="preserve"> </t>
    </r>
  </si>
  <si>
    <r>
      <rPr>
        <sz val="12"/>
        <color rgb="FF000000"/>
        <rFont val="Arial"/>
        <family val="2"/>
      </rPr>
      <t>cartref m</t>
    </r>
    <r>
      <rPr>
        <sz val="12"/>
        <color rgb="FF000000"/>
        <rFont val="Arial"/>
        <family val="2"/>
      </rPr>
      <t>2</t>
    </r>
    <r>
      <rPr>
        <sz val="12"/>
        <color rgb="FF000000"/>
        <rFont val="Arial"/>
        <family val="2"/>
      </rPr>
      <t>2</t>
    </r>
  </si>
  <si>
    <r>
      <rPr>
        <i/>
        <sz val="12"/>
        <rFont val="Arial"/>
        <family val="2"/>
      </rPr>
      <t>Nodwch: rhaid darparu rhif cyfeirnod hysbysiad o benderfyniad</t>
    </r>
    <r>
      <rPr>
        <sz val="10"/>
        <rFont val="Arial"/>
        <family val="2"/>
      </rPr>
      <t xml:space="preserve"> </t>
    </r>
  </si>
  <si>
    <t>Cam Cymeradwyo Caniatâd Cynllunio</t>
  </si>
  <si>
    <t>£</t>
  </si>
  <si>
    <t>Ffynhonnell</t>
  </si>
  <si>
    <t>Personau</t>
  </si>
  <si>
    <t>Ystafelloedd Gwely</t>
  </si>
  <si>
    <t>Math</t>
  </si>
  <si>
    <t>Angen</t>
  </si>
  <si>
    <t>Deiliadaeth</t>
  </si>
  <si>
    <t>Taliadau atodol</t>
  </si>
  <si>
    <t>Rwy'n ardystio:</t>
  </si>
  <si>
    <r>
      <rPr>
        <sz val="12"/>
        <color rgb="FF000000"/>
        <rFont val="Arial"/>
        <family val="2"/>
      </rPr>
      <t xml:space="preserve">LLOFNODWYD 
</t>
    </r>
    <r>
      <rPr>
        <sz val="10"/>
        <color rgb="FF000000"/>
        <rFont val="Arial"/>
        <family val="2"/>
      </rPr>
      <t>(Printiwch a Nodwch y Dyddiad)</t>
    </r>
  </si>
  <si>
    <t>Na.</t>
  </si>
  <si>
    <r>
      <rPr>
        <i/>
        <sz val="12"/>
        <color rgb="FFC00000"/>
        <rFont val="Arial"/>
        <family val="2"/>
      </rPr>
      <t>*</t>
    </r>
    <r>
      <rPr>
        <i/>
        <sz val="12"/>
        <rFont val="Arial"/>
        <family val="2"/>
      </rPr>
      <t>(gan gynnwys TAW ac argostau)</t>
    </r>
  </si>
  <si>
    <t>Tudalen 03</t>
  </si>
  <si>
    <t>ALl</t>
  </si>
  <si>
    <t xml:space="preserve">Ie </t>
  </si>
  <si>
    <t>Ie</t>
  </si>
  <si>
    <t>Ydy</t>
  </si>
  <si>
    <t>Blaenau Gwent</t>
  </si>
  <si>
    <t>Pen-y-bont ar Ogwr</t>
  </si>
  <si>
    <t>Sir Fynwy</t>
  </si>
  <si>
    <t>B</t>
  </si>
  <si>
    <t>Caerffili</t>
  </si>
  <si>
    <t>Caerdydd</t>
  </si>
  <si>
    <t>Sir Gaerfyrddin</t>
  </si>
  <si>
    <t>Ceredigion</t>
  </si>
  <si>
    <t>Conwy</t>
  </si>
  <si>
    <t>Sir Ddinbych</t>
  </si>
  <si>
    <t>Sir y Fflint</t>
  </si>
  <si>
    <t>Gwynedd</t>
  </si>
  <si>
    <t>Ynys Môn</t>
  </si>
  <si>
    <t>Castell-nedd Port Talbot</t>
  </si>
  <si>
    <t>Casnewydd</t>
  </si>
  <si>
    <t>Sir Benfro</t>
  </si>
  <si>
    <t>Powys</t>
  </si>
  <si>
    <t>Rhondda Cynon Taf</t>
  </si>
  <si>
    <t>Abertawe</t>
  </si>
  <si>
    <t>Torfaen</t>
  </si>
  <si>
    <t>Bro Morgannwg</t>
  </si>
  <si>
    <t>Wrecsam</t>
  </si>
  <si>
    <t>Saint-y-brid</t>
  </si>
  <si>
    <t>Dyblygiad posib? Hefyd o dan Pen-y-bont ar Ogwr.</t>
  </si>
  <si>
    <t>Dewiswch o'r gwymplen</t>
  </si>
  <si>
    <t>Band Canllawiau Costau Derbyniol</t>
  </si>
  <si>
    <t>Ffurflen wedi'i Diweddaru - Ebrill 2021</t>
  </si>
  <si>
    <t xml:space="preserve">Dewiswch o'r gwymplen:                                                             Preifat / Sector Cyhoeddus / LCC yn eiddo </t>
  </si>
  <si>
    <t>07    Cost Gros Y Cynllun (llinellau 05 a 06)</t>
  </si>
  <si>
    <t>RHAN 07a MANYLION CONTRACT (Prif Gontractwr)</t>
  </si>
  <si>
    <t>RHAN 07b MANYLION CONTRACT (Contractwr Arall ee. Unedau MMC)</t>
  </si>
  <si>
    <t>Enw'r Contractwr / Cyflenwr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</si>
</sst>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164" formatCode="_(* #,##0.00_);_(* \(#,##0.00\);_(* &quot;-&quot;??_);_(@_)"/>
    <numFmt numFmtId="165" formatCode="0.000"/>
    <numFmt numFmtId="166" formatCode="_(* #,##0_);_(* \(#,##0\);_(* &quot;-&quot;??_);_(@_)"/>
    <numFmt numFmtId="167" formatCode="#,###"/>
    <numFmt numFmtId="168" formatCode="#,###;[Red]\(#,###\);&quot;-&quot;"/>
    <numFmt numFmtId="169" formatCode="#,##0.0000"/>
    <numFmt numFmtId="170" formatCode="_-* #,##0_-;\-* #,##0_-;_-* &quot;-&quot;??_-;_-@_-"/>
    <numFmt numFmtId="171" formatCode="#,##0.00_ ;\-#,##0.00\ "/>
  </numFmts>
  <fonts count="31">
    <font>
      <sz val="10"/>
      <name val="Arial"/>
      <family val="2"/>
    </font>
    <font>
      <sz val="12"/>
      <color theme="1"/>
      <name val="Arial"/>
      <family val="2"/>
    </font>
    <font>
      <sz val="8"/>
      <name val="Arial"/>
      <family val="2"/>
    </font>
    <font>
      <sz val="12"/>
      <name val="Arial"/>
      <family val="2"/>
    </font>
    <font>
      <sz val="12"/>
      <color theme="0"/>
      <name val="Arial"/>
      <family val="2"/>
    </font>
    <font>
      <sz val="8"/>
      <color theme="1"/>
      <name val="Arial"/>
      <family val="2"/>
    </font>
    <font>
      <b/>
      <sz val="8"/>
      <color theme="1"/>
      <name val="Arial"/>
      <family val="2"/>
    </font>
    <font>
      <sz val="8"/>
      <color theme="0"/>
      <name val="Arial"/>
      <family val="2"/>
    </font>
    <font>
      <sz val="8"/>
      <color rgb="FFC00000"/>
      <name val="Arial"/>
      <family val="2"/>
    </font>
    <font>
      <b/>
      <sz val="12"/>
      <name val="Arial"/>
      <family val="2"/>
    </font>
    <font>
      <u/>
      <sz val="12"/>
      <color theme="10"/>
      <name val="Arial"/>
      <family val="2"/>
    </font>
    <font>
      <sz val="12"/>
      <color rgb="FFFF0000"/>
      <name val="Arial"/>
      <family val="2"/>
    </font>
    <font>
      <i/>
      <sz val="12"/>
      <name val="Arial"/>
      <family val="2"/>
    </font>
    <font>
      <b/>
      <i/>
      <sz val="12"/>
      <name val="Arial"/>
      <family val="2"/>
    </font>
    <font>
      <sz val="12"/>
      <color rgb="FF777777"/>
      <name val="Arial"/>
      <family val="2"/>
    </font>
    <font>
      <b/>
      <sz val="12"/>
      <color theme="1"/>
      <name val="Arial"/>
      <family val="2"/>
    </font>
    <font>
      <sz val="12"/>
      <color rgb="FF4D4D4D"/>
      <name val="Arial"/>
      <family val="2"/>
    </font>
    <font>
      <sz val="12"/>
      <color rgb="FFC00000"/>
      <name val="Arial"/>
      <family val="2"/>
    </font>
    <font>
      <sz val="12"/>
      <color rgb="FF7030A0"/>
      <name val="Arial"/>
      <family val="2"/>
    </font>
    <font>
      <b/>
      <i/>
      <sz val="10"/>
      <color rgb="FF00823B"/>
      <name val="Arial"/>
      <family val="2"/>
    </font>
    <font>
      <b/>
      <sz val="12"/>
      <color rgb="FF00823B"/>
      <name val="Arial"/>
      <family val="2"/>
    </font>
    <font>
      <b/>
      <sz val="10"/>
      <color rgb="FF00823B"/>
      <name val="Arial"/>
      <family val="2"/>
    </font>
    <font>
      <b/>
      <i/>
      <u/>
      <sz val="10"/>
      <color rgb="FF00823B"/>
      <name val="Arial"/>
      <family val="2"/>
    </font>
    <font>
      <i/>
      <sz val="12"/>
      <color rgb="FFC00000"/>
      <name val="Arial"/>
      <family val="2"/>
    </font>
    <font>
      <b/>
      <sz val="12"/>
      <name val="Wingdings"/>
      <family val="2"/>
    </font>
    <font>
      <sz val="12"/>
      <name val="Wingdings"/>
      <family val="2"/>
    </font>
    <font>
      <sz val="12"/>
      <color theme="1"/>
      <name val="Wingdings"/>
      <family val="2"/>
    </font>
    <font>
      <sz val="10"/>
      <color rgb="FF000000"/>
      <name val="Arial"/>
      <family val="2"/>
    </font>
    <font>
      <sz val="12"/>
      <color rgb="FF000000"/>
      <name val="Arial"/>
      <family val="2"/>
    </font>
    <font>
      <b/>
      <sz val="12"/>
      <color rgb="FF000000"/>
      <name val="Arial"/>
      <family val="2"/>
    </font>
    <font>
      <sz val="10"/>
      <name val="Arial"/>
      <family val="2"/>
    </font>
  </fonts>
  <fills count="11">
    <fill>
      <patternFill patternType="none"/>
    </fill>
    <fill>
      <patternFill patternType="gray125"/>
    </fill>
    <fill>
      <patternFill patternType="solid">
        <fgColor rgb="FFFFFFCC"/>
        <bgColor indexed="64"/>
      </patternFill>
    </fill>
    <fill>
      <patternFill patternType="solid">
        <fgColor rgb="FFDDDDDD"/>
        <bgColor indexed="64"/>
      </patternFill>
    </fill>
    <fill>
      <patternFill patternType="solid">
        <fgColor theme="0"/>
        <bgColor indexed="64"/>
      </patternFill>
    </fill>
    <fill>
      <patternFill patternType="solid">
        <fgColor rgb="FFFFFFFF"/>
        <bgColor indexed="64"/>
      </patternFill>
    </fill>
    <fill>
      <patternFill patternType="solid">
        <fgColor rgb="FFCCFFCC"/>
        <bgColor indexed="64"/>
      </patternFill>
    </fill>
    <fill>
      <patternFill patternType="solid">
        <fgColor rgb="FFC0C0C0"/>
        <bgColor indexed="64"/>
      </patternFill>
    </fill>
    <fill>
      <patternFill patternType="solid">
        <fgColor rgb="FF92D050"/>
        <bgColor indexed="64"/>
      </patternFill>
    </fill>
    <fill>
      <patternFill patternType="solid">
        <fgColor rgb="FF00823B"/>
        <bgColor indexed="64"/>
      </patternFill>
    </fill>
    <fill>
      <patternFill patternType="solid">
        <fgColor rgb="FFC00000"/>
        <bgColor indexed="64"/>
      </patternFill>
    </fill>
  </fills>
  <borders count="82">
    <border>
      <left/>
      <right/>
      <top/>
      <bottom/>
      <diagonal/>
    </border>
    <border>
      <left/>
      <right style="thin">
        <color auto="1"/>
      </right>
      <top/>
      <bottom style="thin">
        <color auto="1"/>
      </bottom>
      <diagonal/>
    </border>
    <border>
      <left style="medium">
        <color rgb="FF777777"/>
      </left>
      <right/>
      <top style="medium">
        <color rgb="FF777777"/>
      </top>
      <bottom/>
      <diagonal/>
    </border>
    <border>
      <left/>
      <right/>
      <top style="medium">
        <color rgb="FF777777"/>
      </top>
      <bottom/>
      <diagonal/>
    </border>
    <border>
      <left/>
      <right style="medium">
        <color rgb="FF777777"/>
      </right>
      <top style="medium">
        <color rgb="FF777777"/>
      </top>
      <bottom/>
      <diagonal/>
    </border>
    <border>
      <left style="medium">
        <color rgb="FF777777"/>
      </left>
      <right/>
      <top/>
      <bottom/>
      <diagonal/>
    </border>
    <border>
      <left/>
      <right style="medium">
        <color rgb="FF777777"/>
      </right>
      <top/>
      <bottom/>
      <diagonal/>
    </border>
    <border>
      <left style="dotted">
        <color auto="1"/>
      </left>
      <right style="dotted">
        <color auto="1"/>
      </right>
      <top style="thin">
        <color auto="1"/>
      </top>
      <bottom style="thin">
        <color auto="1"/>
      </bottom>
      <diagonal/>
    </border>
    <border>
      <left/>
      <right/>
      <top style="thin">
        <color auto="1"/>
      </top>
      <bottom style="thin">
        <color auto="1"/>
      </bottom>
      <diagonal/>
    </border>
    <border>
      <left/>
      <right style="dotted">
        <color auto="1"/>
      </right>
      <top style="thin">
        <color auto="1"/>
      </top>
      <bottom style="thin">
        <color auto="1"/>
      </bottom>
      <diagonal/>
    </border>
    <border>
      <left style="medium">
        <color rgb="FF777777"/>
      </left>
      <right/>
      <top/>
      <bottom style="medium">
        <color rgb="FF777777"/>
      </bottom>
      <diagonal/>
    </border>
    <border>
      <left/>
      <right/>
      <top/>
      <bottom style="medium">
        <color rgb="FF777777"/>
      </bottom>
      <diagonal/>
    </border>
    <border>
      <left/>
      <right style="medium">
        <color rgb="FF777777"/>
      </right>
      <top/>
      <bottom style="medium">
        <color rgb="FF777777"/>
      </bottom>
      <diagonal/>
    </border>
    <border>
      <left style="dotted">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4D4D4D"/>
      </left>
      <right/>
      <top/>
      <bottom/>
      <diagonal/>
    </border>
    <border>
      <left/>
      <right style="medium">
        <color rgb="FF4D4D4D"/>
      </right>
      <top/>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right/>
      <top style="dotted">
        <color auto="1"/>
      </top>
      <bottom/>
      <diagonal/>
    </border>
    <border>
      <left/>
      <right style="thin">
        <color auto="1"/>
      </right>
      <top style="medium">
        <color auto="1"/>
      </top>
      <bottom style="medium">
        <color auto="1"/>
      </bottom>
      <diagonal/>
    </border>
    <border>
      <left style="thin">
        <color auto="1"/>
      </left>
      <right style="dotted">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dotted">
        <color auto="1"/>
      </right>
      <top style="thin">
        <color auto="1"/>
      </top>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rgb="FF4D4D4D"/>
      </left>
      <right/>
      <top style="medium">
        <color rgb="FF4D4D4D"/>
      </top>
      <bottom/>
      <diagonal/>
    </border>
    <border>
      <left/>
      <right/>
      <top style="medium">
        <color rgb="FF4D4D4D"/>
      </top>
      <bottom/>
      <diagonal/>
    </border>
    <border>
      <left/>
      <right style="medium">
        <color rgb="FF4D4D4D"/>
      </right>
      <top style="medium">
        <color rgb="FF4D4D4D"/>
      </top>
      <bottom/>
      <diagonal/>
    </border>
    <border>
      <left/>
      <right/>
      <top/>
      <bottom style="thin">
        <color auto="1"/>
      </bottom>
      <diagonal/>
    </border>
    <border>
      <left style="medium">
        <color rgb="FF4D4D4D"/>
      </left>
      <right/>
      <top/>
      <bottom style="medium">
        <color rgb="FF4D4D4D"/>
      </bottom>
      <diagonal/>
    </border>
    <border>
      <left/>
      <right/>
      <top/>
      <bottom style="medium">
        <color rgb="FF4D4D4D"/>
      </bottom>
      <diagonal/>
    </border>
    <border>
      <left/>
      <right style="medium">
        <color rgb="FF4D4D4D"/>
      </right>
      <top/>
      <bottom style="medium">
        <color rgb="FF4D4D4D"/>
      </bottom>
      <diagonal/>
    </border>
    <border>
      <left style="thin">
        <color rgb="FF00B050"/>
      </left>
      <right style="thin">
        <color rgb="FF00B050"/>
      </right>
      <top style="thin">
        <color rgb="FF00B050"/>
      </top>
      <bottom style="thin">
        <color rgb="FF00B050"/>
      </bottom>
      <diagonal/>
    </border>
    <border>
      <left style="thin">
        <color rgb="FF00B050"/>
      </left>
      <right/>
      <top style="thin">
        <color rgb="FF00B050"/>
      </top>
      <bottom style="thin">
        <color rgb="FF00B050"/>
      </bottom>
      <diagonal/>
    </border>
    <border>
      <left style="thin">
        <color auto="1"/>
      </left>
      <right style="dotted">
        <color auto="1"/>
      </right>
      <top style="double">
        <color auto="1"/>
      </top>
      <bottom style="thin">
        <color auto="1"/>
      </bottom>
      <diagonal/>
    </border>
    <border>
      <left/>
      <right style="thin">
        <color auto="1"/>
      </right>
      <top style="double">
        <color auto="1"/>
      </top>
      <bottom style="thin">
        <color auto="1"/>
      </bottom>
      <diagonal/>
    </border>
    <border>
      <left style="dotted">
        <color auto="1"/>
      </left>
      <right/>
      <top style="thin">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top style="thin">
        <color auto="1"/>
      </top>
      <bottom/>
      <diagonal/>
    </border>
    <border>
      <left/>
      <right/>
      <top style="thin">
        <color auto="1"/>
      </top>
      <bottom/>
      <diagonal/>
    </border>
    <border>
      <left style="dotted">
        <color auto="1"/>
      </left>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dotted">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style="thin">
        <color auto="1"/>
      </right>
      <top style="dotted">
        <color auto="1"/>
      </top>
      <bottom style="thin">
        <color auto="1"/>
      </bottom>
      <diagonal/>
    </border>
    <border>
      <left style="dotted">
        <color auto="1"/>
      </left>
      <right style="thin">
        <color auto="1"/>
      </right>
      <top style="thin">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right style="dotted">
        <color auto="1"/>
      </right>
      <top/>
      <bottom style="thin">
        <color auto="1"/>
      </bottom>
      <diagonal/>
    </border>
    <border>
      <left/>
      <right style="medium">
        <color auto="1"/>
      </right>
      <top/>
      <bottom/>
      <diagonal/>
    </border>
    <border>
      <left style="thin">
        <color auto="1"/>
      </left>
      <right/>
      <top style="dotted">
        <color auto="1"/>
      </top>
      <bottom style="thin">
        <color auto="1"/>
      </bottom>
      <diagonal/>
    </border>
    <border>
      <left style="thin">
        <color auto="1"/>
      </left>
      <right style="dotted">
        <color auto="1"/>
      </right>
      <top style="thin">
        <color auto="1"/>
      </top>
      <bottom style="double">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s>
  <cellStyleXfs count="7">
    <xf numFmtId="0" fontId="0" fillId="0" borderId="0"/>
    <xf numFmtId="9"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164" fontId="30" fillId="0" borderId="0" applyFont="0" applyFill="0" applyBorder="0" applyAlignment="0" applyProtection="0"/>
    <xf numFmtId="41" fontId="30" fillId="0" borderId="0" applyFont="0" applyFill="0" applyBorder="0" applyAlignment="0" applyProtection="0"/>
    <xf numFmtId="0" fontId="10" fillId="0" borderId="0" applyNumberFormat="0" applyFill="0" applyBorder="0" applyAlignment="0" applyProtection="0"/>
  </cellStyleXfs>
  <cellXfs count="395">
    <xf numFmtId="0" fontId="0" fillId="0" borderId="0" xfId="0"/>
    <xf numFmtId="0" fontId="3" fillId="2" borderId="1" xfId="0" applyFont="1" applyFill="1" applyBorder="1" applyAlignment="1" applyProtection="1">
      <alignment horizontal="left" vertical="center"/>
      <protection locked="0"/>
    </xf>
    <xf numFmtId="0" fontId="3" fillId="3" borderId="0" xfId="0" applyFont="1" applyFill="1" applyProtection="1"/>
    <xf numFmtId="166" fontId="3" fillId="3" borderId="0" xfId="4" applyNumberFormat="1" applyFont="1" applyFill="1" applyProtection="1"/>
    <xf numFmtId="0" fontId="3" fillId="0" borderId="2" xfId="0" applyFont="1" applyFill="1" applyBorder="1" applyProtection="1"/>
    <xf numFmtId="0" fontId="3" fillId="0" borderId="3" xfId="0" applyFont="1" applyFill="1" applyBorder="1" applyProtection="1"/>
    <xf numFmtId="0" fontId="9" fillId="0" borderId="3" xfId="0" applyFont="1" applyFill="1" applyBorder="1" applyProtection="1"/>
    <xf numFmtId="0" fontId="9" fillId="0" borderId="3" xfId="0" applyFont="1" applyFill="1" applyBorder="1" applyAlignment="1" applyProtection="1">
      <alignment horizontal="center"/>
    </xf>
    <xf numFmtId="0" fontId="3" fillId="0" borderId="3" xfId="0" applyFont="1" applyFill="1" applyBorder="1" applyAlignment="1" applyProtection="1">
      <alignment horizontal="center"/>
    </xf>
    <xf numFmtId="166" fontId="3" fillId="0" borderId="3" xfId="4" applyNumberFormat="1" applyFont="1" applyFill="1" applyBorder="1" applyProtection="1"/>
    <xf numFmtId="0" fontId="9" fillId="0" borderId="4" xfId="0" applyFont="1" applyFill="1" applyBorder="1" applyAlignment="1" applyProtection="1">
      <alignment horizontal="center"/>
    </xf>
    <xf numFmtId="0" fontId="9" fillId="3" borderId="0" xfId="0" applyFont="1" applyFill="1" applyBorder="1" applyAlignment="1" applyProtection="1">
      <alignment horizontal="center"/>
    </xf>
    <xf numFmtId="0" fontId="3" fillId="3" borderId="0" xfId="0" applyFont="1" applyFill="1" applyBorder="1" applyProtection="1"/>
    <xf numFmtId="0" fontId="3" fillId="0" borderId="5" xfId="0" applyFont="1" applyFill="1" applyBorder="1" applyProtection="1"/>
    <xf numFmtId="0" fontId="3" fillId="0" borderId="0" xfId="0" applyFont="1" applyFill="1" applyBorder="1" applyProtection="1"/>
    <xf numFmtId="0" fontId="9" fillId="0" borderId="0" xfId="0" applyFont="1" applyFill="1" applyBorder="1" applyProtection="1"/>
    <xf numFmtId="0" fontId="9" fillId="0" borderId="0" xfId="0" applyFont="1" applyFill="1" applyBorder="1" applyAlignment="1" applyProtection="1">
      <alignment horizontal="center"/>
    </xf>
    <xf numFmtId="166" fontId="3" fillId="0" borderId="0" xfId="4" applyNumberFormat="1" applyFont="1" applyFill="1" applyBorder="1" applyProtection="1"/>
    <xf numFmtId="0" fontId="9" fillId="0" borderId="6" xfId="0" applyFont="1" applyFill="1" applyBorder="1" applyAlignment="1" applyProtection="1">
      <alignment horizontal="center"/>
    </xf>
    <xf numFmtId="0" fontId="3" fillId="3" borderId="0" xfId="0" applyFont="1" applyFill="1" applyBorder="1" applyAlignment="1" applyProtection="1">
      <alignment horizontal="center"/>
    </xf>
    <xf numFmtId="0" fontId="3" fillId="0" borderId="6" xfId="0" applyFont="1" applyFill="1" applyBorder="1" applyProtection="1"/>
    <xf numFmtId="0" fontId="9" fillId="3" borderId="0" xfId="0" applyFont="1" applyFill="1" applyBorder="1" applyAlignment="1" applyProtection="1">
      <alignment vertical="center"/>
    </xf>
    <xf numFmtId="0" fontId="3" fillId="3" borderId="0" xfId="0" applyFont="1" applyFill="1" applyBorder="1" applyAlignment="1" applyProtection="1">
      <alignment vertical="center"/>
    </xf>
    <xf numFmtId="166" fontId="3" fillId="3" borderId="0" xfId="4" applyNumberFormat="1" applyFont="1" applyFill="1" applyBorder="1" applyAlignment="1" applyProtection="1">
      <alignment vertical="center"/>
    </xf>
    <xf numFmtId="0" fontId="9" fillId="0" borderId="0" xfId="0" applyFont="1" applyFill="1" applyBorder="1" applyAlignment="1" applyProtection="1">
      <alignment vertical="center"/>
    </xf>
    <xf numFmtId="0" fontId="3" fillId="0" borderId="0" xfId="0" applyFont="1" applyFill="1" applyBorder="1" applyAlignment="1" applyProtection="1">
      <alignment vertical="center"/>
    </xf>
    <xf numFmtId="166" fontId="3" fillId="0" borderId="0" xfId="4" applyNumberFormat="1" applyFont="1" applyFill="1" applyBorder="1" applyAlignment="1" applyProtection="1">
      <alignment vertical="center"/>
    </xf>
    <xf numFmtId="166" fontId="3" fillId="0" borderId="0" xfId="4" applyNumberFormat="1" applyFont="1" applyFill="1" applyBorder="1" applyAlignment="1" applyProtection="1">
      <alignment horizontal="center"/>
    </xf>
    <xf numFmtId="0" fontId="9" fillId="0" borderId="8" xfId="0" applyFont="1" applyFill="1" applyBorder="1" applyAlignment="1" applyProtection="1">
      <alignment vertical="center"/>
    </xf>
    <xf numFmtId="166" fontId="9" fillId="0" borderId="0" xfId="4" applyNumberFormat="1" applyFont="1" applyFill="1" applyBorder="1" applyProtection="1"/>
    <xf numFmtId="0" fontId="3" fillId="4" borderId="0" xfId="0" applyFont="1" applyFill="1" applyBorder="1" applyProtection="1"/>
    <xf numFmtId="0" fontId="3" fillId="0" borderId="0" xfId="0" applyFont="1" applyFill="1" applyBorder="1" applyAlignment="1" applyProtection="1"/>
    <xf numFmtId="165" fontId="3" fillId="0" borderId="0" xfId="0" quotePrefix="1" applyNumberFormat="1" applyFont="1" applyFill="1" applyBorder="1" applyAlignment="1" applyProtection="1"/>
    <xf numFmtId="0" fontId="13" fillId="0" borderId="0" xfId="0" applyFont="1" applyFill="1" applyBorder="1" applyAlignment="1" applyProtection="1">
      <alignment horizontal="left" vertical="center"/>
    </xf>
    <xf numFmtId="166" fontId="13" fillId="0" borderId="0" xfId="4" applyNumberFormat="1" applyFont="1" applyFill="1" applyBorder="1" applyAlignment="1" applyProtection="1">
      <alignment horizontal="left" vertical="center"/>
    </xf>
    <xf numFmtId="0" fontId="3" fillId="0" borderId="9" xfId="0" applyFont="1" applyFill="1" applyBorder="1" applyProtection="1"/>
    <xf numFmtId="0" fontId="9" fillId="4" borderId="0" xfId="0" applyFont="1" applyFill="1" applyBorder="1" applyAlignment="1" applyProtection="1">
      <alignment vertical="center"/>
    </xf>
    <xf numFmtId="0" fontId="3" fillId="4" borderId="0" xfId="0" applyFont="1" applyFill="1" applyBorder="1" applyAlignment="1" applyProtection="1">
      <alignment vertical="center"/>
    </xf>
    <xf numFmtId="166" fontId="3" fillId="4" borderId="0" xfId="4" applyNumberFormat="1" applyFont="1" applyFill="1" applyBorder="1" applyAlignment="1" applyProtection="1">
      <alignment vertical="center"/>
    </xf>
    <xf numFmtId="0" fontId="9" fillId="5" borderId="0" xfId="0" applyFont="1" applyFill="1" applyBorder="1" applyAlignment="1" applyProtection="1">
      <alignment vertical="center"/>
    </xf>
    <xf numFmtId="0" fontId="3" fillId="5" borderId="0" xfId="0" applyFont="1" applyFill="1" applyBorder="1" applyAlignment="1" applyProtection="1">
      <alignment vertical="center"/>
    </xf>
    <xf numFmtId="166" fontId="3" fillId="5" borderId="0" xfId="4" applyNumberFormat="1" applyFont="1" applyFill="1" applyBorder="1" applyAlignment="1" applyProtection="1">
      <alignment vertical="center"/>
    </xf>
    <xf numFmtId="0" fontId="3" fillId="5" borderId="10" xfId="0" applyFont="1" applyFill="1" applyBorder="1" applyProtection="1"/>
    <xf numFmtId="0" fontId="3" fillId="5" borderId="11" xfId="0" applyFont="1" applyFill="1" applyBorder="1" applyProtection="1"/>
    <xf numFmtId="166" fontId="3" fillId="5" borderId="11" xfId="4" applyNumberFormat="1" applyFont="1" applyFill="1" applyBorder="1" applyProtection="1"/>
    <xf numFmtId="0" fontId="3" fillId="5" borderId="12" xfId="0" applyFont="1" applyFill="1" applyBorder="1" applyProtection="1"/>
    <xf numFmtId="14" fontId="3" fillId="2" borderId="13"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vertical="center"/>
    </xf>
    <xf numFmtId="0" fontId="14" fillId="0" borderId="6" xfId="0" applyFont="1" applyFill="1" applyBorder="1" applyProtection="1"/>
    <xf numFmtId="0" fontId="16" fillId="0" borderId="0" xfId="0" applyFont="1" applyFill="1" applyBorder="1" applyProtection="1"/>
    <xf numFmtId="166" fontId="16" fillId="0" borderId="0" xfId="4" applyNumberFormat="1" applyFont="1" applyFill="1" applyBorder="1" applyProtection="1"/>
    <xf numFmtId="0" fontId="16" fillId="0" borderId="0" xfId="0" applyFont="1" applyFill="1" applyBorder="1" applyAlignment="1" applyProtection="1">
      <alignment vertical="center"/>
    </xf>
    <xf numFmtId="4" fontId="1" fillId="2" borderId="1" xfId="0" applyNumberFormat="1" applyFont="1" applyFill="1" applyBorder="1" applyAlignment="1" applyProtection="1">
      <alignment horizontal="right" vertical="center"/>
      <protection locked="0"/>
    </xf>
    <xf numFmtId="4" fontId="1" fillId="2" borderId="14" xfId="0" applyNumberFormat="1" applyFont="1" applyFill="1" applyBorder="1" applyAlignment="1" applyProtection="1">
      <alignment horizontal="right" vertical="center"/>
      <protection locked="0"/>
    </xf>
    <xf numFmtId="4" fontId="1" fillId="2" borderId="15" xfId="0" applyNumberFormat="1" applyFont="1" applyFill="1" applyBorder="1" applyAlignment="1" applyProtection="1">
      <alignment horizontal="right" vertical="center"/>
      <protection locked="0"/>
    </xf>
    <xf numFmtId="4" fontId="1" fillId="2" borderId="14" xfId="0" applyNumberFormat="1" applyFont="1" applyFill="1" applyBorder="1" applyAlignment="1" applyProtection="1">
      <alignment vertical="center"/>
      <protection locked="0"/>
    </xf>
    <xf numFmtId="0" fontId="1" fillId="2" borderId="16" xfId="0" applyFont="1" applyFill="1" applyBorder="1" applyAlignment="1" applyProtection="1">
      <alignment horizontal="left" vertical="center"/>
      <protection locked="0"/>
    </xf>
    <xf numFmtId="0" fontId="1" fillId="2" borderId="17" xfId="0" applyFont="1" applyFill="1" applyBorder="1" applyAlignment="1" applyProtection="1">
      <alignment horizontal="left" vertical="center"/>
      <protection locked="0"/>
    </xf>
    <xf numFmtId="0" fontId="3" fillId="2" borderId="7"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3" borderId="0" xfId="0" applyFont="1" applyFill="1" applyAlignment="1" applyProtection="1">
      <alignment vertical="center"/>
    </xf>
    <xf numFmtId="0" fontId="3" fillId="3" borderId="0" xfId="0" applyFont="1" applyFill="1" applyAlignment="1" applyProtection="1">
      <alignment horizontal="center" vertical="center"/>
    </xf>
    <xf numFmtId="166" fontId="3" fillId="3" borderId="0" xfId="4" applyNumberFormat="1" applyFont="1" applyFill="1" applyAlignment="1" applyProtection="1">
      <alignment vertical="center"/>
    </xf>
    <xf numFmtId="0" fontId="3" fillId="5" borderId="2" xfId="0" applyFont="1" applyFill="1" applyBorder="1" applyAlignment="1" applyProtection="1">
      <alignment vertical="center"/>
    </xf>
    <xf numFmtId="0" fontId="3" fillId="5" borderId="3" xfId="0" applyFont="1" applyFill="1" applyBorder="1" applyAlignment="1" applyProtection="1">
      <alignment vertical="center"/>
    </xf>
    <xf numFmtId="0" fontId="3" fillId="5" borderId="4" xfId="0" applyFont="1" applyFill="1" applyBorder="1" applyAlignment="1" applyProtection="1">
      <alignment vertical="center"/>
    </xf>
    <xf numFmtId="0" fontId="3" fillId="5" borderId="5" xfId="0" applyFont="1" applyFill="1" applyBorder="1" applyAlignment="1" applyProtection="1">
      <alignment vertical="center"/>
    </xf>
    <xf numFmtId="0" fontId="3" fillId="5" borderId="6" xfId="0" applyFont="1" applyFill="1" applyBorder="1" applyAlignment="1" applyProtection="1">
      <alignment vertical="center"/>
    </xf>
    <xf numFmtId="0" fontId="9" fillId="5" borderId="17" xfId="0" applyFont="1" applyFill="1" applyBorder="1" applyAlignment="1" applyProtection="1">
      <alignment horizontal="center" vertical="center"/>
    </xf>
    <xf numFmtId="0" fontId="17" fillId="3" borderId="0" xfId="0" applyFont="1" applyFill="1" applyAlignment="1" applyProtection="1">
      <alignment vertical="center"/>
    </xf>
    <xf numFmtId="0" fontId="3" fillId="5" borderId="17" xfId="0" applyFont="1" applyFill="1" applyBorder="1" applyAlignment="1" applyProtection="1">
      <alignment vertical="center"/>
    </xf>
    <xf numFmtId="0" fontId="11" fillId="5" borderId="0" xfId="6" applyFont="1" applyFill="1" applyBorder="1" applyAlignment="1" applyProtection="1">
      <alignment horizontal="center" vertical="center"/>
    </xf>
    <xf numFmtId="0" fontId="1" fillId="5" borderId="0" xfId="0" applyFont="1" applyFill="1" applyBorder="1" applyAlignment="1" applyProtection="1">
      <alignment vertical="center"/>
    </xf>
    <xf numFmtId="0" fontId="15" fillId="5" borderId="17" xfId="0" applyFont="1" applyFill="1" applyBorder="1" applyAlignment="1" applyProtection="1">
      <alignment horizontal="center" vertical="center"/>
    </xf>
    <xf numFmtId="4" fontId="1" fillId="6" borderId="18" xfId="0" applyNumberFormat="1" applyFont="1" applyFill="1" applyBorder="1" applyAlignment="1" applyProtection="1">
      <alignment horizontal="right" vertical="center"/>
    </xf>
    <xf numFmtId="0" fontId="15" fillId="5" borderId="0" xfId="0" applyFont="1" applyFill="1" applyBorder="1" applyAlignment="1" applyProtection="1">
      <alignment vertical="center"/>
    </xf>
    <xf numFmtId="0" fontId="1" fillId="4" borderId="17" xfId="0" applyFont="1" applyFill="1" applyBorder="1" applyAlignment="1" applyProtection="1">
      <alignment horizontal="left" vertical="center"/>
    </xf>
    <xf numFmtId="4" fontId="1" fillId="6" borderId="14" xfId="0" applyNumberFormat="1" applyFont="1" applyFill="1" applyBorder="1" applyAlignment="1" applyProtection="1">
      <alignment horizontal="right" vertical="center"/>
    </xf>
    <xf numFmtId="0" fontId="1" fillId="4" borderId="0" xfId="0" applyFont="1" applyFill="1" applyBorder="1" applyAlignment="1" applyProtection="1">
      <alignment horizontal="left" vertical="center"/>
    </xf>
    <xf numFmtId="4" fontId="1" fillId="4" borderId="0" xfId="0" applyNumberFormat="1" applyFont="1" applyFill="1" applyBorder="1" applyAlignment="1" applyProtection="1">
      <alignment horizontal="right" vertical="center"/>
    </xf>
    <xf numFmtId="0" fontId="9" fillId="3" borderId="0" xfId="0" applyFont="1" applyFill="1" applyBorder="1" applyAlignment="1" applyProtection="1">
      <alignment horizontal="left" vertical="center"/>
    </xf>
    <xf numFmtId="0" fontId="14" fillId="5" borderId="0" xfId="0" applyFont="1" applyFill="1" applyBorder="1" applyAlignment="1" applyProtection="1">
      <alignment vertical="center"/>
    </xf>
    <xf numFmtId="0" fontId="3" fillId="5" borderId="10" xfId="0" applyFont="1" applyFill="1" applyBorder="1" applyAlignment="1" applyProtection="1">
      <alignment vertical="center"/>
    </xf>
    <xf numFmtId="0" fontId="3" fillId="5" borderId="11" xfId="0" applyFont="1" applyFill="1" applyBorder="1" applyAlignment="1" applyProtection="1">
      <alignment vertical="center"/>
    </xf>
    <xf numFmtId="0" fontId="3" fillId="5" borderId="12" xfId="0" applyFont="1" applyFill="1" applyBorder="1" applyAlignment="1" applyProtection="1">
      <alignment vertical="center"/>
    </xf>
    <xf numFmtId="4" fontId="3" fillId="6" borderId="14" xfId="4" applyNumberFormat="1" applyFont="1" applyFill="1" applyBorder="1" applyAlignment="1" applyProtection="1">
      <alignment vertical="center"/>
    </xf>
    <xf numFmtId="4" fontId="1" fillId="2" borderId="14" xfId="4" applyNumberFormat="1" applyFont="1" applyFill="1" applyBorder="1" applyAlignment="1" applyProtection="1">
      <alignment vertical="center"/>
      <protection locked="0"/>
    </xf>
    <xf numFmtId="0" fontId="3" fillId="2" borderId="14" xfId="4" applyNumberFormat="1" applyFont="1" applyFill="1" applyBorder="1" applyAlignment="1" applyProtection="1">
      <alignment vertical="center"/>
      <protection locked="0"/>
    </xf>
    <xf numFmtId="14" fontId="3" fillId="2" borderId="14" xfId="4" applyNumberFormat="1" applyFont="1" applyFill="1" applyBorder="1" applyAlignment="1" applyProtection="1">
      <alignment horizontal="left" vertical="center"/>
      <protection locked="0"/>
    </xf>
    <xf numFmtId="0" fontId="3" fillId="2" borderId="14" xfId="4" applyNumberFormat="1" applyFont="1" applyFill="1" applyBorder="1" applyAlignment="1" applyProtection="1">
      <alignment horizontal="left" vertical="center"/>
      <protection locked="0"/>
    </xf>
    <xf numFmtId="0" fontId="3" fillId="0" borderId="19" xfId="0" applyFont="1" applyFill="1" applyBorder="1" applyAlignment="1" applyProtection="1">
      <alignment vertical="center"/>
    </xf>
    <xf numFmtId="0" fontId="18" fillId="3" borderId="0" xfId="0" applyFont="1" applyFill="1" applyAlignment="1" applyProtection="1">
      <alignment vertical="center"/>
    </xf>
    <xf numFmtId="167" fontId="3" fillId="2" borderId="17" xfId="0" applyNumberFormat="1" applyFont="1" applyFill="1" applyBorder="1" applyAlignment="1" applyProtection="1">
      <alignment horizontal="center" vertical="center"/>
      <protection locked="0"/>
    </xf>
    <xf numFmtId="167" fontId="3" fillId="2" borderId="7" xfId="0" applyNumberFormat="1" applyFont="1" applyFill="1" applyBorder="1" applyAlignment="1" applyProtection="1">
      <alignment horizontal="center" vertical="center"/>
      <protection locked="0"/>
    </xf>
    <xf numFmtId="167" fontId="3" fillId="2" borderId="20" xfId="0" applyNumberFormat="1" applyFont="1" applyFill="1" applyBorder="1" applyAlignment="1" applyProtection="1">
      <alignment horizontal="center" vertical="center"/>
      <protection locked="0"/>
    </xf>
    <xf numFmtId="167" fontId="3" fillId="2" borderId="21"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166" fontId="3" fillId="2" borderId="13" xfId="4" applyNumberFormat="1" applyFont="1" applyFill="1" applyBorder="1" applyAlignment="1" applyProtection="1">
      <alignment horizontal="center" vertical="center"/>
      <protection locked="0"/>
    </xf>
    <xf numFmtId="166" fontId="3" fillId="2" borderId="22" xfId="4" applyNumberFormat="1" applyFont="1" applyFill="1" applyBorder="1" applyAlignment="1" applyProtection="1">
      <alignment horizontal="center" vertical="center"/>
      <protection locked="0"/>
    </xf>
    <xf numFmtId="166" fontId="3" fillId="3" borderId="0" xfId="4" applyNumberFormat="1" applyFont="1" applyFill="1" applyBorder="1" applyAlignment="1" applyProtection="1">
      <alignment horizontal="center" vertical="center"/>
    </xf>
    <xf numFmtId="0" fontId="3" fillId="4" borderId="0" xfId="0" applyFont="1" applyFill="1" applyBorder="1" applyAlignment="1" applyProtection="1">
      <alignment horizontal="left" vertical="center"/>
    </xf>
    <xf numFmtId="0" fontId="0" fillId="4" borderId="23" xfId="0" applyNumberFormat="1" applyFont="1" applyFill="1" applyBorder="1" applyAlignment="1" applyProtection="1">
      <alignment horizontal="center" vertical="center"/>
    </xf>
    <xf numFmtId="0" fontId="0" fillId="4" borderId="24" xfId="0" applyNumberFormat="1" applyFont="1" applyFill="1" applyBorder="1" applyAlignment="1" applyProtection="1">
      <alignment horizontal="center" vertical="center"/>
    </xf>
    <xf numFmtId="0" fontId="0" fillId="4" borderId="25" xfId="0" applyNumberFormat="1" applyFont="1" applyFill="1" applyBorder="1" applyAlignment="1" applyProtection="1">
      <alignment horizontal="center" vertical="center"/>
    </xf>
    <xf numFmtId="0" fontId="0" fillId="4" borderId="26" xfId="0" applyNumberFormat="1" applyFont="1" applyFill="1" applyBorder="1" applyAlignment="1" applyProtection="1">
      <alignment horizontal="center" vertical="center"/>
    </xf>
    <xf numFmtId="0" fontId="0" fillId="4" borderId="23" xfId="4" quotePrefix="1" applyNumberFormat="1" applyFont="1" applyFill="1" applyBorder="1" applyAlignment="1" applyProtection="1">
      <alignment horizontal="center" vertical="center"/>
    </xf>
    <xf numFmtId="0" fontId="0" fillId="4" borderId="24" xfId="4" quotePrefix="1" applyNumberFormat="1" applyFont="1" applyFill="1" applyBorder="1" applyAlignment="1" applyProtection="1">
      <alignment horizontal="center" vertical="center"/>
    </xf>
    <xf numFmtId="0" fontId="0" fillId="4" borderId="24" xfId="0" quotePrefix="1" applyNumberFormat="1" applyFont="1" applyFill="1" applyBorder="1" applyAlignment="1" applyProtection="1">
      <alignment horizontal="center" vertical="center"/>
    </xf>
    <xf numFmtId="0" fontId="0" fillId="4" borderId="27" xfId="4" quotePrefix="1" applyNumberFormat="1" applyFont="1" applyFill="1" applyBorder="1" applyAlignment="1" applyProtection="1">
      <alignment horizontal="center" vertical="center"/>
    </xf>
    <xf numFmtId="166" fontId="3" fillId="4" borderId="23" xfId="4" applyNumberFormat="1" applyFont="1" applyFill="1" applyBorder="1" applyAlignment="1" applyProtection="1">
      <alignment horizontal="center" vertical="center"/>
    </xf>
    <xf numFmtId="0" fontId="19" fillId="4" borderId="24" xfId="0" quotePrefix="1" applyFont="1" applyFill="1" applyBorder="1" applyAlignment="1" applyProtection="1">
      <alignment horizontal="center" vertical="center"/>
    </xf>
    <xf numFmtId="166" fontId="21" fillId="4" borderId="23" xfId="4" applyNumberFormat="1" applyFont="1" applyFill="1" applyBorder="1" applyAlignment="1" applyProtection="1">
      <alignment horizontal="center" vertical="center"/>
    </xf>
    <xf numFmtId="166" fontId="21" fillId="4" borderId="24" xfId="4" applyNumberFormat="1"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19" fillId="4" borderId="28" xfId="0" quotePrefix="1" applyFont="1" applyFill="1" applyBorder="1" applyAlignment="1" applyProtection="1">
      <alignment horizontal="center" vertical="center"/>
    </xf>
    <xf numFmtId="0" fontId="3" fillId="4" borderId="29" xfId="0" applyFont="1" applyFill="1" applyBorder="1" applyAlignment="1" applyProtection="1">
      <alignment vertical="center"/>
    </xf>
    <xf numFmtId="168" fontId="3" fillId="6" borderId="7" xfId="0" applyNumberFormat="1" applyFont="1" applyFill="1" applyBorder="1" applyAlignment="1" applyProtection="1">
      <alignment horizontal="right" vertical="center"/>
    </xf>
    <xf numFmtId="168" fontId="3" fillId="6" borderId="7" xfId="4" applyNumberFormat="1" applyFont="1" applyFill="1" applyBorder="1" applyAlignment="1" applyProtection="1">
      <alignment horizontal="right" vertical="center"/>
    </xf>
    <xf numFmtId="0" fontId="3" fillId="4" borderId="30" xfId="0" applyFont="1" applyFill="1" applyBorder="1" applyAlignment="1" applyProtection="1">
      <alignment vertical="center"/>
    </xf>
    <xf numFmtId="168" fontId="3" fillId="6" borderId="21" xfId="0" applyNumberFormat="1" applyFont="1" applyFill="1" applyBorder="1" applyAlignment="1" applyProtection="1">
      <alignment horizontal="right" vertical="center"/>
    </xf>
    <xf numFmtId="168" fontId="3" fillId="6" borderId="21" xfId="4" applyNumberFormat="1" applyFont="1" applyFill="1" applyBorder="1" applyAlignment="1" applyProtection="1">
      <alignment horizontal="right" vertical="center"/>
    </xf>
    <xf numFmtId="167" fontId="9" fillId="6" borderId="31" xfId="0" applyNumberFormat="1" applyFont="1" applyFill="1" applyBorder="1" applyAlignment="1" applyProtection="1">
      <alignment horizontal="center" vertical="center"/>
    </xf>
    <xf numFmtId="0" fontId="9" fillId="4" borderId="31" xfId="0" applyFont="1" applyFill="1" applyBorder="1" applyAlignment="1" applyProtection="1">
      <alignment horizontal="center" vertical="center"/>
    </xf>
    <xf numFmtId="168" fontId="9" fillId="6" borderId="31" xfId="0" applyNumberFormat="1" applyFont="1" applyFill="1" applyBorder="1" applyAlignment="1" applyProtection="1">
      <alignment horizontal="right" vertical="center"/>
    </xf>
    <xf numFmtId="168" fontId="9" fillId="6" borderId="31" xfId="4" applyNumberFormat="1" applyFont="1" applyFill="1" applyBorder="1" applyAlignment="1" applyProtection="1">
      <alignment horizontal="right" vertical="center"/>
    </xf>
    <xf numFmtId="166" fontId="9" fillId="4" borderId="32" xfId="4" quotePrefix="1" applyNumberFormat="1" applyFont="1" applyFill="1" applyBorder="1" applyAlignment="1" applyProtection="1">
      <alignment horizontal="center" vertical="center"/>
    </xf>
    <xf numFmtId="0" fontId="22" fillId="4" borderId="0" xfId="0" applyFont="1" applyFill="1" applyBorder="1" applyAlignment="1" applyProtection="1">
      <alignment vertical="center"/>
    </xf>
    <xf numFmtId="0" fontId="12" fillId="4" borderId="0" xfId="0" applyFont="1" applyFill="1" applyBorder="1" applyAlignment="1" applyProtection="1">
      <alignment vertical="center"/>
    </xf>
    <xf numFmtId="166" fontId="14" fillId="4" borderId="0" xfId="4" applyNumberFormat="1" applyFont="1" applyFill="1" applyBorder="1" applyAlignment="1" applyProtection="1">
      <alignment horizontal="right" vertical="center"/>
    </xf>
    <xf numFmtId="0" fontId="3" fillId="3" borderId="0" xfId="0" applyFont="1" applyFill="1" applyBorder="1" applyAlignment="1" applyProtection="1">
      <alignment horizontal="center" vertical="center"/>
    </xf>
    <xf numFmtId="0" fontId="3" fillId="3" borderId="33" xfId="0" applyFont="1" applyFill="1" applyBorder="1" applyAlignment="1" applyProtection="1">
      <alignment vertical="center"/>
    </xf>
    <xf numFmtId="0" fontId="3" fillId="4" borderId="2" xfId="0" applyFont="1" applyFill="1" applyBorder="1" applyAlignment="1" applyProtection="1">
      <alignment vertical="center"/>
    </xf>
    <xf numFmtId="0" fontId="3" fillId="4" borderId="3" xfId="0" applyFont="1" applyFill="1" applyBorder="1" applyAlignment="1" applyProtection="1">
      <alignment vertical="center"/>
    </xf>
    <xf numFmtId="166" fontId="3" fillId="4" borderId="3" xfId="4" applyNumberFormat="1" applyFont="1" applyFill="1" applyBorder="1" applyAlignment="1" applyProtection="1">
      <alignment vertical="center"/>
    </xf>
    <xf numFmtId="0" fontId="3" fillId="4" borderId="4" xfId="0" applyFont="1" applyFill="1" applyBorder="1" applyAlignment="1" applyProtection="1">
      <alignment vertical="center"/>
    </xf>
    <xf numFmtId="0" fontId="3" fillId="4" borderId="5" xfId="0" applyFont="1" applyFill="1" applyBorder="1" applyAlignment="1" applyProtection="1">
      <alignment vertical="center"/>
    </xf>
    <xf numFmtId="166" fontId="9" fillId="3" borderId="0" xfId="4" applyNumberFormat="1" applyFont="1" applyFill="1" applyBorder="1" applyAlignment="1" applyProtection="1">
      <alignment vertical="center"/>
    </xf>
    <xf numFmtId="0" fontId="3" fillId="4" borderId="6" xfId="0" applyFont="1" applyFill="1" applyBorder="1" applyAlignment="1" applyProtection="1">
      <alignment vertical="center"/>
    </xf>
    <xf numFmtId="166" fontId="9" fillId="4" borderId="0" xfId="4" applyNumberFormat="1" applyFont="1" applyFill="1" applyBorder="1" applyAlignment="1" applyProtection="1">
      <alignment vertical="center"/>
    </xf>
    <xf numFmtId="0" fontId="3" fillId="4" borderId="6" xfId="0" applyFont="1" applyFill="1" applyBorder="1" applyAlignment="1" applyProtection="1">
      <alignment vertical="center" wrapText="1"/>
    </xf>
    <xf numFmtId="0" fontId="12" fillId="4" borderId="6" xfId="0" applyFont="1" applyFill="1" applyBorder="1" applyAlignment="1" applyProtection="1">
      <alignment vertical="center" wrapText="1"/>
    </xf>
    <xf numFmtId="170" fontId="3" fillId="6" borderId="14" xfId="4" applyNumberFormat="1" applyFont="1" applyFill="1" applyBorder="1" applyAlignment="1" applyProtection="1">
      <alignment vertical="center"/>
    </xf>
    <xf numFmtId="170" fontId="3" fillId="6" borderId="15" xfId="4" applyNumberFormat="1" applyFont="1" applyFill="1" applyBorder="1" applyAlignment="1" applyProtection="1">
      <alignment vertical="center"/>
    </xf>
    <xf numFmtId="170" fontId="3" fillId="4" borderId="31" xfId="0" applyNumberFormat="1" applyFont="1" applyFill="1" applyBorder="1" applyAlignment="1" applyProtection="1">
      <alignment horizontal="center" vertical="center"/>
    </xf>
    <xf numFmtId="170" fontId="3" fillId="6" borderId="34" xfId="4" applyNumberFormat="1" applyFont="1" applyFill="1" applyBorder="1" applyAlignment="1" applyProtection="1">
      <alignment vertical="center"/>
    </xf>
    <xf numFmtId="170" fontId="3" fillId="4" borderId="35" xfId="0" applyNumberFormat="1" applyFont="1" applyFill="1" applyBorder="1" applyAlignment="1" applyProtection="1">
      <alignment horizontal="center" vertical="center"/>
    </xf>
    <xf numFmtId="170" fontId="3" fillId="6" borderId="36" xfId="4" applyNumberFormat="1" applyFont="1" applyFill="1" applyBorder="1" applyAlignment="1" applyProtection="1">
      <alignment vertical="center"/>
    </xf>
    <xf numFmtId="0" fontId="3" fillId="4" borderId="31" xfId="0" applyFont="1" applyFill="1" applyBorder="1" applyAlignment="1" applyProtection="1">
      <alignment horizontal="center" vertical="center"/>
    </xf>
    <xf numFmtId="166" fontId="3" fillId="4" borderId="35" xfId="4" applyNumberFormat="1" applyFont="1" applyFill="1" applyBorder="1" applyAlignment="1" applyProtection="1">
      <alignment horizontal="center" vertical="center"/>
    </xf>
    <xf numFmtId="0" fontId="3" fillId="4" borderId="37" xfId="0" applyFont="1" applyFill="1" applyBorder="1" applyAlignment="1" applyProtection="1">
      <alignment horizontal="center" vertical="center"/>
    </xf>
    <xf numFmtId="0" fontId="12" fillId="4" borderId="0" xfId="0" applyFont="1" applyFill="1" applyBorder="1" applyAlignment="1" applyProtection="1">
      <alignment horizontal="left" vertical="center"/>
    </xf>
    <xf numFmtId="166" fontId="3" fillId="4" borderId="0" xfId="4" applyNumberFormat="1"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9" fillId="4" borderId="5" xfId="0" applyFont="1" applyFill="1" applyBorder="1" applyAlignment="1" applyProtection="1">
      <alignment vertical="center"/>
    </xf>
    <xf numFmtId="0" fontId="9" fillId="4" borderId="6" xfId="0" applyFont="1" applyFill="1" applyBorder="1" applyAlignment="1" applyProtection="1">
      <alignment vertical="center"/>
    </xf>
    <xf numFmtId="166" fontId="9" fillId="3" borderId="0" xfId="0" applyNumberFormat="1" applyFont="1" applyFill="1" applyBorder="1" applyAlignment="1" applyProtection="1">
      <alignment vertical="center"/>
    </xf>
    <xf numFmtId="0" fontId="14" fillId="4" borderId="0" xfId="0" applyFont="1" applyFill="1" applyBorder="1" applyAlignment="1" applyProtection="1">
      <alignment vertical="center"/>
    </xf>
    <xf numFmtId="166" fontId="14" fillId="4" borderId="0" xfId="4" applyNumberFormat="1" applyFont="1" applyFill="1" applyBorder="1" applyAlignment="1" applyProtection="1">
      <alignment vertical="center"/>
    </xf>
    <xf numFmtId="0" fontId="3" fillId="4" borderId="10" xfId="0" applyFont="1" applyFill="1" applyBorder="1" applyAlignment="1" applyProtection="1">
      <alignment vertical="center"/>
    </xf>
    <xf numFmtId="0" fontId="3" fillId="4" borderId="11" xfId="0" applyFont="1" applyFill="1" applyBorder="1" applyAlignment="1" applyProtection="1">
      <alignment vertical="center"/>
    </xf>
    <xf numFmtId="166" fontId="3" fillId="4" borderId="11" xfId="4" applyNumberFormat="1" applyFont="1" applyFill="1" applyBorder="1" applyAlignment="1" applyProtection="1">
      <alignment vertical="center"/>
    </xf>
    <xf numFmtId="0" fontId="3" fillId="4" borderId="12" xfId="0" applyFont="1" applyFill="1" applyBorder="1" applyAlignment="1" applyProtection="1">
      <alignment vertical="center"/>
    </xf>
    <xf numFmtId="170" fontId="3" fillId="2" borderId="9" xfId="4" applyNumberFormat="1" applyFont="1" applyFill="1" applyBorder="1" applyAlignment="1" applyProtection="1">
      <alignment vertical="center"/>
      <protection locked="0"/>
    </xf>
    <xf numFmtId="170" fontId="3" fillId="2" borderId="7" xfId="0" applyNumberFormat="1" applyFont="1" applyFill="1" applyBorder="1" applyAlignment="1" applyProtection="1">
      <alignment vertical="center"/>
      <protection locked="0"/>
    </xf>
    <xf numFmtId="170" fontId="3" fillId="2" borderId="9" xfId="4" applyNumberFormat="1" applyFont="1" applyFill="1" applyBorder="1" applyAlignment="1" applyProtection="1">
      <alignment horizontal="right" vertical="center"/>
      <protection locked="0"/>
    </xf>
    <xf numFmtId="170" fontId="3" fillId="2" borderId="7" xfId="0" applyNumberFormat="1" applyFont="1" applyFill="1" applyBorder="1" applyAlignment="1" applyProtection="1">
      <alignment horizontal="right" vertical="center"/>
      <protection locked="0"/>
    </xf>
    <xf numFmtId="170" fontId="3" fillId="2" borderId="38" xfId="4" applyNumberFormat="1" applyFont="1" applyFill="1" applyBorder="1" applyAlignment="1" applyProtection="1">
      <alignment vertical="center"/>
      <protection locked="0"/>
    </xf>
    <xf numFmtId="170" fontId="3" fillId="2" borderId="21" xfId="0" applyNumberFormat="1" applyFont="1" applyFill="1" applyBorder="1" applyAlignment="1" applyProtection="1">
      <alignment vertical="center"/>
      <protection locked="0"/>
    </xf>
    <xf numFmtId="170" fontId="3" fillId="2" borderId="17" xfId="0" applyNumberFormat="1" applyFont="1" applyFill="1" applyBorder="1" applyAlignment="1" applyProtection="1">
      <alignment vertical="center"/>
      <protection locked="0"/>
    </xf>
    <xf numFmtId="170" fontId="3" fillId="2" borderId="20" xfId="0" applyNumberFormat="1" applyFont="1" applyFill="1" applyBorder="1" applyAlignment="1" applyProtection="1">
      <alignment vertical="center"/>
      <protection locked="0"/>
    </xf>
    <xf numFmtId="166" fontId="3" fillId="2" borderId="39" xfId="4" applyNumberFormat="1" applyFont="1" applyFill="1" applyBorder="1" applyAlignment="1" applyProtection="1">
      <alignment vertical="center"/>
      <protection locked="0"/>
    </xf>
    <xf numFmtId="166" fontId="3" fillId="2" borderId="36" xfId="4" applyNumberFormat="1" applyFont="1" applyFill="1" applyBorder="1" applyAlignment="1" applyProtection="1">
      <alignment vertical="center"/>
      <protection locked="0"/>
    </xf>
    <xf numFmtId="0" fontId="3" fillId="6" borderId="18" xfId="0" applyFont="1" applyFill="1" applyBorder="1" applyAlignment="1" applyProtection="1">
      <alignment horizontal="center" vertical="center" wrapText="1"/>
    </xf>
    <xf numFmtId="0" fontId="3" fillId="4" borderId="18" xfId="0" applyFont="1" applyFill="1" applyBorder="1" applyAlignment="1" applyProtection="1">
      <alignment horizontal="left" vertical="center"/>
    </xf>
    <xf numFmtId="0" fontId="3" fillId="4" borderId="40" xfId="0" applyFont="1" applyFill="1" applyBorder="1" applyAlignment="1" applyProtection="1">
      <alignment horizontal="left" vertical="center"/>
    </xf>
    <xf numFmtId="166" fontId="3" fillId="6" borderId="37" xfId="4" applyNumberFormat="1" applyFont="1" applyFill="1" applyBorder="1" applyAlignment="1" applyProtection="1">
      <alignment vertical="center"/>
    </xf>
    <xf numFmtId="166" fontId="3" fillId="6" borderId="41" xfId="4" applyNumberFormat="1" applyFont="1" applyFill="1" applyBorder="1" applyAlignment="1" applyProtection="1">
      <alignment vertical="center"/>
    </xf>
    <xf numFmtId="166" fontId="9" fillId="6" borderId="42" xfId="4" applyNumberFormat="1" applyFont="1" applyFill="1" applyBorder="1" applyAlignment="1" applyProtection="1">
      <alignment vertical="center"/>
    </xf>
    <xf numFmtId="166" fontId="3" fillId="3" borderId="0" xfId="4" applyNumberFormat="1" applyFont="1" applyFill="1" applyAlignment="1" applyProtection="1">
      <alignment horizontal="center" vertical="center"/>
    </xf>
    <xf numFmtId="0" fontId="3" fillId="5" borderId="43" xfId="0" applyFont="1" applyFill="1" applyBorder="1" applyAlignment="1" applyProtection="1">
      <alignment vertical="center"/>
    </xf>
    <xf numFmtId="0" fontId="3" fillId="5" borderId="44" xfId="0" applyFont="1" applyFill="1" applyBorder="1" applyAlignment="1" applyProtection="1">
      <alignment vertical="center"/>
    </xf>
    <xf numFmtId="166" fontId="3" fillId="5" borderId="44" xfId="4" applyNumberFormat="1" applyFont="1" applyFill="1" applyBorder="1" applyAlignment="1" applyProtection="1">
      <alignment vertical="center"/>
    </xf>
    <xf numFmtId="166" fontId="3" fillId="5" borderId="44" xfId="4" applyNumberFormat="1" applyFont="1" applyFill="1" applyBorder="1" applyAlignment="1" applyProtection="1">
      <alignment horizontal="center" vertical="center"/>
    </xf>
    <xf numFmtId="0" fontId="3" fillId="5" borderId="45" xfId="0" applyFont="1" applyFill="1" applyBorder="1" applyAlignment="1" applyProtection="1">
      <alignment vertical="center"/>
    </xf>
    <xf numFmtId="0" fontId="3" fillId="4" borderId="46" xfId="0" applyFont="1" applyFill="1" applyBorder="1" applyAlignment="1" applyProtection="1">
      <alignment vertical="center"/>
    </xf>
    <xf numFmtId="166" fontId="17" fillId="4" borderId="46" xfId="4" applyNumberFormat="1" applyFont="1" applyFill="1" applyBorder="1" applyAlignment="1" applyProtection="1">
      <alignment vertical="center"/>
    </xf>
    <xf numFmtId="166" fontId="17" fillId="4" borderId="46" xfId="4" applyNumberFormat="1" applyFont="1" applyFill="1" applyBorder="1" applyAlignment="1" applyProtection="1">
      <alignment horizontal="center" vertical="center"/>
    </xf>
    <xf numFmtId="166" fontId="3" fillId="4" borderId="46" xfId="4" applyNumberFormat="1" applyFont="1" applyFill="1" applyBorder="1" applyAlignment="1" applyProtection="1">
      <alignment vertical="center"/>
    </xf>
    <xf numFmtId="0" fontId="3" fillId="4" borderId="29" xfId="0" applyFont="1" applyFill="1" applyBorder="1" applyAlignment="1" applyProtection="1">
      <alignment horizontal="center" vertical="center"/>
    </xf>
    <xf numFmtId="0" fontId="3" fillId="4" borderId="30" xfId="0" applyFont="1" applyFill="1" applyBorder="1" applyAlignment="1" applyProtection="1">
      <alignment horizontal="center" vertical="center"/>
    </xf>
    <xf numFmtId="0" fontId="3" fillId="4" borderId="23" xfId="0" applyFont="1" applyFill="1" applyBorder="1" applyAlignment="1" applyProtection="1">
      <alignment horizontal="center" vertical="center"/>
    </xf>
    <xf numFmtId="0" fontId="3" fillId="4" borderId="24" xfId="0" applyFont="1" applyFill="1" applyBorder="1" applyAlignment="1" applyProtection="1">
      <alignment horizontal="center" vertical="center"/>
    </xf>
    <xf numFmtId="166" fontId="3" fillId="3" borderId="0" xfId="0" applyNumberFormat="1" applyFont="1" applyFill="1" applyAlignment="1" applyProtection="1">
      <alignment horizontal="center" vertical="center"/>
    </xf>
    <xf numFmtId="0" fontId="3" fillId="4" borderId="23" xfId="0" quotePrefix="1" applyFont="1" applyFill="1" applyBorder="1" applyAlignment="1" applyProtection="1">
      <alignment horizontal="center" vertical="center"/>
    </xf>
    <xf numFmtId="0" fontId="3" fillId="4" borderId="25" xfId="0" quotePrefix="1" applyFont="1" applyFill="1" applyBorder="1" applyAlignment="1" applyProtection="1">
      <alignment horizontal="center" vertical="center"/>
    </xf>
    <xf numFmtId="166" fontId="3" fillId="4" borderId="23" xfId="4" quotePrefix="1" applyNumberFormat="1" applyFont="1" applyFill="1" applyBorder="1" applyAlignment="1" applyProtection="1">
      <alignment horizontal="center" vertical="center"/>
    </xf>
    <xf numFmtId="0" fontId="20" fillId="4" borderId="23" xfId="0" applyFont="1" applyFill="1" applyBorder="1" applyAlignment="1" applyProtection="1">
      <alignment horizontal="center" vertical="center"/>
    </xf>
    <xf numFmtId="166" fontId="14" fillId="4" borderId="0" xfId="4" applyNumberFormat="1" applyFont="1" applyFill="1" applyBorder="1" applyAlignment="1" applyProtection="1">
      <alignment horizontal="center" vertical="center"/>
    </xf>
    <xf numFmtId="0" fontId="3" fillId="4" borderId="47" xfId="0" applyFont="1" applyFill="1" applyBorder="1" applyAlignment="1" applyProtection="1">
      <alignment vertical="center"/>
    </xf>
    <xf numFmtId="0" fontId="3" fillId="4" borderId="48" xfId="0" applyFont="1" applyFill="1" applyBorder="1" applyAlignment="1" applyProtection="1">
      <alignment vertical="center"/>
    </xf>
    <xf numFmtId="166" fontId="3" fillId="4" borderId="48" xfId="4" applyNumberFormat="1" applyFont="1" applyFill="1" applyBorder="1" applyAlignment="1" applyProtection="1">
      <alignment vertical="center"/>
    </xf>
    <xf numFmtId="166" fontId="3" fillId="4" borderId="48" xfId="4" applyNumberFormat="1" applyFont="1" applyFill="1" applyBorder="1" applyAlignment="1" applyProtection="1">
      <alignment horizontal="center" vertical="center"/>
    </xf>
    <xf numFmtId="0" fontId="3" fillId="4" borderId="49" xfId="0" applyFont="1" applyFill="1" applyBorder="1" applyAlignment="1" applyProtection="1">
      <alignment vertical="center"/>
    </xf>
    <xf numFmtId="168" fontId="3" fillId="2" borderId="7" xfId="0" applyNumberFormat="1" applyFont="1" applyFill="1" applyBorder="1" applyAlignment="1" applyProtection="1">
      <alignment horizontal="right" vertical="center"/>
      <protection locked="0"/>
    </xf>
    <xf numFmtId="168" fontId="3" fillId="2" borderId="21" xfId="0" applyNumberFormat="1" applyFont="1" applyFill="1" applyBorder="1" applyAlignment="1" applyProtection="1">
      <alignment horizontal="right" vertical="center"/>
      <protection locked="0"/>
    </xf>
    <xf numFmtId="168" fontId="9" fillId="4" borderId="31" xfId="4" applyNumberFormat="1" applyFont="1" applyFill="1" applyBorder="1" applyAlignment="1" applyProtection="1">
      <alignment horizontal="right" vertical="center"/>
    </xf>
    <xf numFmtId="168" fontId="3" fillId="6" borderId="28" xfId="4" applyNumberFormat="1" applyFont="1" applyFill="1" applyBorder="1" applyAlignment="1" applyProtection="1">
      <alignment horizontal="right" vertical="center"/>
    </xf>
    <xf numFmtId="168" fontId="3" fillId="2" borderId="18" xfId="4" applyNumberFormat="1" applyFont="1" applyFill="1" applyBorder="1" applyAlignment="1" applyProtection="1">
      <alignment horizontal="right" vertical="center"/>
      <protection locked="0"/>
    </xf>
    <xf numFmtId="168" fontId="9" fillId="4" borderId="18" xfId="4" applyNumberFormat="1" applyFont="1" applyFill="1" applyBorder="1" applyAlignment="1" applyProtection="1">
      <alignment horizontal="right" vertical="center"/>
    </xf>
    <xf numFmtId="0" fontId="4" fillId="7" borderId="0" xfId="0" applyFont="1" applyFill="1" applyAlignment="1">
      <alignment vertical="center" wrapText="1"/>
    </xf>
    <xf numFmtId="0" fontId="1" fillId="7" borderId="0" xfId="0" applyFont="1" applyFill="1" applyAlignment="1">
      <alignment vertical="center"/>
    </xf>
    <xf numFmtId="0" fontId="1" fillId="6" borderId="50" xfId="0" applyFont="1" applyFill="1" applyBorder="1" applyAlignment="1">
      <alignment vertical="center"/>
    </xf>
    <xf numFmtId="0" fontId="1" fillId="6" borderId="51" xfId="0" applyFont="1" applyFill="1" applyBorder="1" applyAlignment="1">
      <alignment vertical="center"/>
    </xf>
    <xf numFmtId="0" fontId="1" fillId="6" borderId="50" xfId="0" applyFont="1" applyFill="1" applyBorder="1" applyAlignment="1">
      <alignment vertical="center"/>
    </xf>
    <xf numFmtId="0" fontId="1" fillId="7" borderId="0" xfId="0" applyFont="1" applyFill="1" applyAlignment="1">
      <alignment horizontal="center" vertical="center"/>
    </xf>
    <xf numFmtId="0" fontId="1" fillId="6" borderId="50" xfId="0" applyFont="1" applyFill="1" applyBorder="1" applyAlignment="1">
      <alignment horizontal="left" vertical="center"/>
    </xf>
    <xf numFmtId="0" fontId="1" fillId="6" borderId="51" xfId="0" applyFont="1" applyFill="1" applyBorder="1" applyAlignment="1">
      <alignment horizontal="left" vertical="center"/>
    </xf>
    <xf numFmtId="0" fontId="5" fillId="7" borderId="0" xfId="0" applyFont="1" applyFill="1"/>
    <xf numFmtId="0" fontId="5" fillId="7" borderId="0" xfId="0" applyFont="1" applyFill="1" applyAlignment="1">
      <alignment horizontal="left"/>
    </xf>
    <xf numFmtId="0" fontId="7" fillId="9" borderId="50" xfId="0" applyFont="1" applyFill="1" applyBorder="1" applyAlignment="1">
      <alignment horizontal="center" vertical="center" wrapText="1"/>
    </xf>
    <xf numFmtId="0" fontId="7" fillId="8" borderId="50" xfId="0" applyFont="1" applyFill="1" applyBorder="1" applyAlignment="1">
      <alignment horizontal="center" vertical="center" wrapText="1"/>
    </xf>
    <xf numFmtId="0" fontId="6" fillId="6" borderId="50" xfId="0" applyFont="1" applyFill="1" applyBorder="1" applyAlignment="1">
      <alignment horizontal="center" vertical="center"/>
    </xf>
    <xf numFmtId="0" fontId="5" fillId="6" borderId="50" xfId="0" applyFont="1" applyFill="1" applyBorder="1" applyAlignment="1">
      <alignment vertical="center" wrapText="1"/>
    </xf>
    <xf numFmtId="0" fontId="5" fillId="6" borderId="50" xfId="0" applyFont="1" applyFill="1" applyBorder="1" applyAlignment="1">
      <alignment horizontal="center" vertical="center" wrapText="1"/>
    </xf>
    <xf numFmtId="0" fontId="5" fillId="6" borderId="50" xfId="0" applyFont="1" applyFill="1" applyBorder="1" applyAlignment="1">
      <alignment horizontal="left"/>
    </xf>
    <xf numFmtId="0" fontId="2" fillId="6" borderId="50" xfId="0" applyFont="1" applyFill="1" applyBorder="1" applyAlignment="1">
      <alignment vertical="center" wrapText="1"/>
    </xf>
    <xf numFmtId="0" fontId="2" fillId="6" borderId="50" xfId="0" applyFont="1" applyFill="1" applyBorder="1" applyAlignment="1">
      <alignment horizontal="center" vertical="center" wrapText="1"/>
    </xf>
    <xf numFmtId="0" fontId="2" fillId="6" borderId="50" xfId="0" applyFont="1" applyFill="1" applyBorder="1" applyAlignment="1">
      <alignment horizontal="left"/>
    </xf>
    <xf numFmtId="0" fontId="8" fillId="6" borderId="50" xfId="0" applyFont="1" applyFill="1" applyBorder="1" applyAlignment="1">
      <alignment vertical="center" wrapText="1"/>
    </xf>
    <xf numFmtId="0" fontId="8" fillId="6" borderId="50" xfId="0" applyFont="1" applyFill="1" applyBorder="1" applyAlignment="1">
      <alignment horizontal="center" vertical="center" wrapText="1"/>
    </xf>
    <xf numFmtId="0" fontId="8" fillId="6" borderId="50" xfId="0" applyFont="1" applyFill="1" applyBorder="1" applyAlignment="1">
      <alignment horizontal="left"/>
    </xf>
    <xf numFmtId="0" fontId="5" fillId="6" borderId="50" xfId="0" applyFont="1" applyFill="1" applyBorder="1"/>
    <xf numFmtId="0" fontId="5" fillId="8" borderId="50" xfId="0" applyFont="1" applyFill="1" applyBorder="1" applyAlignment="1">
      <alignment horizontal="center"/>
    </xf>
    <xf numFmtId="0" fontId="4" fillId="8" borderId="50" xfId="0" applyFont="1" applyFill="1" applyBorder="1" applyAlignment="1">
      <alignment horizontal="center" vertical="center" wrapText="1"/>
    </xf>
    <xf numFmtId="0" fontId="7" fillId="9" borderId="50" xfId="0" applyFont="1" applyFill="1" applyBorder="1" applyAlignment="1">
      <alignment horizontal="center" vertical="center"/>
    </xf>
    <xf numFmtId="0" fontId="4" fillId="9" borderId="50" xfId="0" applyFont="1" applyFill="1" applyBorder="1" applyAlignment="1">
      <alignment horizontal="center" vertical="center" wrapText="1"/>
    </xf>
    <xf numFmtId="0" fontId="4" fillId="7" borderId="0" xfId="0" applyFont="1" applyFill="1" applyAlignment="1">
      <alignment horizontal="center" vertical="center" wrapText="1"/>
    </xf>
    <xf numFmtId="0" fontId="4" fillId="10" borderId="50" xfId="0" applyFont="1" applyFill="1" applyBorder="1" applyAlignment="1">
      <alignment horizontal="center" vertical="center" wrapText="1"/>
    </xf>
    <xf numFmtId="0" fontId="7" fillId="8" borderId="50" xfId="0" applyFont="1" applyFill="1" applyBorder="1"/>
    <xf numFmtId="0" fontId="7" fillId="8" borderId="50" xfId="0" applyFont="1" applyFill="1" applyBorder="1" applyAlignment="1">
      <alignment horizontal="center"/>
    </xf>
    <xf numFmtId="10" fontId="5" fillId="6" borderId="50" xfId="1" applyNumberFormat="1" applyFont="1" applyFill="1" applyBorder="1"/>
    <xf numFmtId="0" fontId="7" fillId="9" borderId="50" xfId="0" applyFont="1" applyFill="1" applyBorder="1" applyAlignment="1">
      <alignment horizontal="center"/>
    </xf>
    <xf numFmtId="0" fontId="6" fillId="9" borderId="50" xfId="0" applyFont="1" applyFill="1" applyBorder="1" applyAlignment="1">
      <alignment horizontal="center"/>
    </xf>
    <xf numFmtId="0" fontId="7" fillId="10" borderId="50" xfId="0" applyFont="1" applyFill="1" applyBorder="1" applyAlignment="1">
      <alignment horizontal="center"/>
    </xf>
    <xf numFmtId="0" fontId="6" fillId="10" borderId="50" xfId="0" applyFont="1" applyFill="1" applyBorder="1" applyAlignment="1">
      <alignment horizontal="center"/>
    </xf>
    <xf numFmtId="0" fontId="5" fillId="6" borderId="50" xfId="0" applyFont="1" applyFill="1" applyBorder="1" applyAlignment="1">
      <alignment horizontal="center"/>
    </xf>
    <xf numFmtId="4" fontId="1" fillId="2" borderId="15" xfId="0" applyNumberFormat="1" applyFont="1" applyFill="1" applyBorder="1" applyAlignment="1" applyProtection="1">
      <alignment vertical="center"/>
      <protection locked="0"/>
    </xf>
    <xf numFmtId="4" fontId="3" fillId="6" borderId="1" xfId="4" applyNumberFormat="1" applyFont="1" applyFill="1" applyBorder="1" applyAlignment="1" applyProtection="1">
      <alignment vertical="center"/>
    </xf>
    <xf numFmtId="4" fontId="3" fillId="6" borderId="25" xfId="4" applyNumberFormat="1" applyFont="1" applyFill="1" applyBorder="1" applyAlignment="1" applyProtection="1">
      <alignment vertical="center"/>
    </xf>
    <xf numFmtId="0" fontId="3" fillId="5" borderId="52" xfId="0" applyFont="1" applyFill="1" applyBorder="1" applyAlignment="1" applyProtection="1">
      <alignment vertical="center"/>
    </xf>
    <xf numFmtId="4" fontId="3" fillId="6" borderId="53" xfId="4" applyNumberFormat="1" applyFont="1" applyFill="1" applyBorder="1" applyAlignment="1" applyProtection="1">
      <alignment vertical="center"/>
    </xf>
    <xf numFmtId="166" fontId="25" fillId="4" borderId="0" xfId="4" applyNumberFormat="1" applyFont="1" applyFill="1" applyBorder="1" applyAlignment="1" applyProtection="1">
      <alignment vertical="center"/>
    </xf>
    <xf numFmtId="166" fontId="24" fillId="4" borderId="0" xfId="4" applyNumberFormat="1" applyFont="1" applyFill="1" applyBorder="1" applyAlignment="1" applyProtection="1">
      <alignment vertical="center"/>
    </xf>
    <xf numFmtId="0" fontId="25" fillId="3" borderId="0" xfId="0" applyFont="1" applyFill="1" applyBorder="1" applyAlignment="1" applyProtection="1">
      <alignment vertical="center"/>
    </xf>
    <xf numFmtId="0" fontId="1" fillId="6" borderId="50" xfId="0" applyFont="1" applyFill="1" applyBorder="1" applyAlignment="1">
      <alignment vertical="center"/>
    </xf>
    <xf numFmtId="0" fontId="26" fillId="6" borderId="50" xfId="0" applyFont="1" applyFill="1" applyBorder="1" applyAlignment="1">
      <alignment vertical="center"/>
    </xf>
    <xf numFmtId="166" fontId="13" fillId="2" borderId="14" xfId="4" applyNumberFormat="1" applyFont="1" applyFill="1" applyBorder="1" applyAlignment="1" applyProtection="1">
      <alignment horizontal="center" vertical="center"/>
      <protection locked="0"/>
    </xf>
    <xf numFmtId="0" fontId="3" fillId="0" borderId="60" xfId="0" applyFont="1" applyFill="1" applyBorder="1" applyAlignment="1" applyProtection="1">
      <alignment horizontal="left" vertical="center"/>
    </xf>
    <xf numFmtId="0" fontId="3" fillId="5" borderId="77" xfId="0" applyFont="1" applyFill="1" applyBorder="1" applyAlignment="1" applyProtection="1">
      <alignment vertical="center"/>
    </xf>
    <xf numFmtId="0" fontId="3" fillId="5" borderId="46" xfId="0" applyFont="1" applyFill="1" applyBorder="1" applyAlignment="1" applyProtection="1">
      <alignment vertical="center"/>
    </xf>
    <xf numFmtId="0" fontId="3" fillId="4" borderId="7" xfId="0" applyFont="1" applyFill="1" applyBorder="1" applyAlignment="1" applyProtection="1">
      <alignment horizontal="center" vertical="center"/>
    </xf>
    <xf numFmtId="166" fontId="3" fillId="4" borderId="13" xfId="4" applyNumberFormat="1" applyFont="1" applyFill="1" applyBorder="1" applyAlignment="1" applyProtection="1">
      <alignment horizontal="center" vertical="center"/>
    </xf>
    <xf numFmtId="0" fontId="3" fillId="4" borderId="79" xfId="0" applyFont="1" applyFill="1" applyBorder="1" applyAlignment="1" applyProtection="1">
      <alignment horizontal="left" vertical="center"/>
    </xf>
    <xf numFmtId="170" fontId="3" fillId="4" borderId="35" xfId="4" applyNumberFormat="1" applyFont="1" applyFill="1" applyBorder="1" applyAlignment="1" applyProtection="1">
      <alignment horizontal="center" vertical="center"/>
    </xf>
    <xf numFmtId="166" fontId="3" fillId="4" borderId="37" xfId="4" applyNumberFormat="1" applyFont="1" applyFill="1" applyBorder="1" applyAlignment="1" applyProtection="1">
      <alignment horizontal="center" vertical="center"/>
    </xf>
    <xf numFmtId="0" fontId="4" fillId="10" borderId="80" xfId="0" applyFont="1" applyFill="1" applyBorder="1" applyAlignment="1">
      <alignment horizontal="center" vertical="center" wrapText="1"/>
    </xf>
    <xf numFmtId="0" fontId="4" fillId="8" borderId="81" xfId="0" applyFont="1" applyFill="1" applyBorder="1" applyAlignment="1">
      <alignment horizontal="center" vertical="center" wrapText="1"/>
    </xf>
    <xf numFmtId="0" fontId="9" fillId="5" borderId="46" xfId="0" applyFont="1" applyFill="1" applyBorder="1" applyAlignment="1" applyProtection="1">
      <alignment horizontal="right" vertical="center"/>
    </xf>
    <xf numFmtId="0" fontId="9" fillId="5" borderId="13" xfId="0" applyFont="1" applyFill="1" applyBorder="1" applyAlignment="1" applyProtection="1">
      <alignment horizontal="center" vertical="center"/>
    </xf>
    <xf numFmtId="0" fontId="15" fillId="5" borderId="15" xfId="0" applyFont="1" applyFill="1" applyBorder="1" applyAlignment="1" applyProtection="1">
      <alignment horizontal="right" vertical="center"/>
    </xf>
    <xf numFmtId="0" fontId="9" fillId="5" borderId="46" xfId="0" applyFont="1" applyFill="1" applyBorder="1" applyAlignment="1" applyProtection="1">
      <alignment vertical="center"/>
    </xf>
    <xf numFmtId="0" fontId="12" fillId="4" borderId="60" xfId="0" applyFont="1" applyFill="1" applyBorder="1" applyAlignment="1" applyProtection="1">
      <alignment vertical="center"/>
    </xf>
    <xf numFmtId="166" fontId="13" fillId="2" borderId="13" xfId="4"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xf>
    <xf numFmtId="0" fontId="3" fillId="0" borderId="0" xfId="0" applyFont="1" applyFill="1" applyBorder="1" applyAlignment="1" applyProtection="1">
      <alignment horizontal="left"/>
    </xf>
    <xf numFmtId="166" fontId="3" fillId="4" borderId="23" xfId="4" applyNumberFormat="1" applyFont="1" applyFill="1" applyBorder="1" applyAlignment="1" applyProtection="1">
      <alignment horizontal="center" vertical="center" wrapText="1"/>
    </xf>
    <xf numFmtId="0" fontId="3" fillId="4" borderId="23" xfId="0" applyFont="1" applyFill="1" applyBorder="1" applyAlignment="1" applyProtection="1">
      <alignment horizontal="center" vertical="center" wrapText="1"/>
    </xf>
    <xf numFmtId="0" fontId="3" fillId="4" borderId="23" xfId="0" applyFont="1" applyFill="1" applyBorder="1" applyAlignment="1" applyProtection="1">
      <alignment vertical="center"/>
    </xf>
    <xf numFmtId="0" fontId="3" fillId="4" borderId="23" xfId="0" applyFont="1" applyFill="1" applyBorder="1" applyAlignment="1" applyProtection="1">
      <alignment vertical="center" wrapText="1"/>
    </xf>
    <xf numFmtId="166" fontId="3" fillId="4" borderId="17" xfId="4" applyNumberFormat="1" applyFont="1" applyFill="1" applyBorder="1" applyAlignment="1" applyProtection="1">
      <alignment horizontal="center" vertical="center" wrapText="1"/>
    </xf>
    <xf numFmtId="0" fontId="3" fillId="4" borderId="17" xfId="0" applyFont="1" applyFill="1" applyBorder="1" applyAlignment="1" applyProtection="1">
      <alignment horizontal="center" vertical="center" wrapText="1"/>
    </xf>
    <xf numFmtId="0" fontId="3" fillId="4" borderId="18" xfId="0" applyFont="1" applyFill="1" applyBorder="1" applyAlignment="1" applyProtection="1">
      <alignment vertical="center" wrapText="1"/>
    </xf>
    <xf numFmtId="0" fontId="9" fillId="4" borderId="0" xfId="0" applyFont="1" applyFill="1" applyAlignment="1" applyProtection="1">
      <alignment vertical="center"/>
    </xf>
    <xf numFmtId="0" fontId="3" fillId="2" borderId="13" xfId="0" applyFont="1" applyFill="1" applyBorder="1" applyAlignment="1" applyProtection="1">
      <alignment horizontal="center" vertical="center" wrapText="1"/>
      <protection locked="0"/>
    </xf>
    <xf numFmtId="14" fontId="3" fillId="2" borderId="0" xfId="4" applyNumberFormat="1" applyFont="1" applyFill="1" applyBorder="1" applyAlignment="1" applyProtection="1">
      <alignment horizontal="left" vertical="center"/>
      <protection locked="0"/>
    </xf>
    <xf numFmtId="0" fontId="3" fillId="0" borderId="0" xfId="0" applyFont="1" applyFill="1" applyAlignment="1" applyProtection="1">
      <alignment vertical="center"/>
    </xf>
    <xf numFmtId="0" fontId="3" fillId="0" borderId="5" xfId="0" applyFont="1" applyFill="1" applyBorder="1" applyAlignment="1" applyProtection="1">
      <alignment vertical="center"/>
    </xf>
    <xf numFmtId="14" fontId="3" fillId="0" borderId="0" xfId="4" applyNumberFormat="1" applyFont="1" applyFill="1" applyBorder="1" applyAlignment="1" applyProtection="1">
      <alignment horizontal="left" vertical="center"/>
      <protection locked="0"/>
    </xf>
    <xf numFmtId="0" fontId="3" fillId="0" borderId="6" xfId="0" applyFont="1" applyFill="1" applyBorder="1" applyAlignment="1" applyProtection="1">
      <alignment vertical="center"/>
    </xf>
    <xf numFmtId="0" fontId="3" fillId="0" borderId="19" xfId="0" applyFont="1" applyFill="1" applyBorder="1" applyAlignment="1" applyProtection="1">
      <alignment horizontal="center"/>
    </xf>
    <xf numFmtId="0" fontId="3" fillId="0" borderId="8" xfId="0" applyFont="1" applyFill="1" applyBorder="1" applyAlignment="1" applyProtection="1">
      <alignment horizontal="center"/>
    </xf>
    <xf numFmtId="0" fontId="3" fillId="0" borderId="14" xfId="0" applyFont="1" applyFill="1" applyBorder="1" applyAlignment="1" applyProtection="1">
      <alignment horizontal="center"/>
    </xf>
    <xf numFmtId="0" fontId="3" fillId="0" borderId="17"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2" borderId="54"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54" xfId="4" applyNumberFormat="1" applyFont="1" applyFill="1" applyBorder="1" applyAlignment="1" applyProtection="1">
      <alignment horizontal="center" vertical="center"/>
      <protection locked="0"/>
    </xf>
    <xf numFmtId="0" fontId="3" fillId="2" borderId="8" xfId="4" applyNumberFormat="1" applyFont="1" applyFill="1" applyBorder="1" applyAlignment="1" applyProtection="1">
      <alignment horizontal="center" vertical="center"/>
      <protection locked="0"/>
    </xf>
    <xf numFmtId="0" fontId="3" fillId="2" borderId="14" xfId="4"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left"/>
    </xf>
    <xf numFmtId="0" fontId="3" fillId="0" borderId="0" xfId="0" applyFont="1" applyFill="1" applyBorder="1" applyAlignment="1" applyProtection="1">
      <alignment horizontal="left"/>
    </xf>
    <xf numFmtId="0" fontId="9" fillId="0" borderId="0" xfId="0" applyFont="1" applyFill="1" applyBorder="1" applyAlignment="1" applyProtection="1">
      <alignment horizontal="left" wrapText="1"/>
    </xf>
    <xf numFmtId="10" fontId="3" fillId="6" borderId="7" xfId="0" applyNumberFormat="1" applyFont="1" applyFill="1" applyBorder="1" applyAlignment="1" applyProtection="1">
      <alignment horizontal="center" vertical="center"/>
    </xf>
    <xf numFmtId="10" fontId="3" fillId="6" borderId="13" xfId="0" applyNumberFormat="1" applyFont="1" applyFill="1" applyBorder="1" applyAlignment="1" applyProtection="1">
      <alignment horizontal="center" vertical="center"/>
    </xf>
    <xf numFmtId="0" fontId="3" fillId="2" borderId="54"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3" fillId="0" borderId="18" xfId="0" applyFont="1" applyFill="1" applyBorder="1" applyAlignment="1" applyProtection="1">
      <alignment horizontal="left" vertical="center" wrapText="1"/>
    </xf>
    <xf numFmtId="0" fontId="3" fillId="2" borderId="8" xfId="0" applyFont="1" applyFill="1" applyBorder="1" applyAlignment="1" applyProtection="1">
      <alignment horizontal="center" vertical="center" wrapText="1"/>
      <protection locked="0"/>
    </xf>
    <xf numFmtId="0" fontId="3" fillId="0" borderId="55" xfId="0" applyFont="1" applyFill="1" applyBorder="1" applyAlignment="1" applyProtection="1">
      <alignment horizontal="left" vertical="center" wrapText="1"/>
    </xf>
    <xf numFmtId="0" fontId="3" fillId="0" borderId="56" xfId="0" applyFont="1" applyFill="1" applyBorder="1" applyAlignment="1" applyProtection="1">
      <alignment horizontal="left" vertical="center" wrapText="1"/>
    </xf>
    <xf numFmtId="0" fontId="3" fillId="0" borderId="57" xfId="0" applyFont="1" applyFill="1" applyBorder="1" applyAlignment="1" applyProtection="1">
      <alignment horizontal="left" vertical="center" wrapText="1"/>
    </xf>
    <xf numFmtId="0" fontId="3" fillId="0" borderId="58" xfId="0" applyFont="1" applyFill="1" applyBorder="1" applyAlignment="1" applyProtection="1">
      <alignment horizontal="left" vertical="center" wrapText="1"/>
    </xf>
    <xf numFmtId="0" fontId="3" fillId="2" borderId="59" xfId="0" quotePrefix="1" applyFont="1" applyFill="1" applyBorder="1" applyAlignment="1" applyProtection="1">
      <alignment horizontal="center" vertical="center" wrapText="1"/>
      <protection locked="0"/>
    </xf>
    <xf numFmtId="0" fontId="3" fillId="2" borderId="60" xfId="0" quotePrefix="1" applyFont="1" applyFill="1" applyBorder="1" applyAlignment="1" applyProtection="1">
      <alignment horizontal="center" vertical="center" wrapText="1"/>
      <protection locked="0"/>
    </xf>
    <xf numFmtId="0" fontId="3" fillId="2" borderId="15" xfId="0" quotePrefix="1" applyFont="1" applyFill="1" applyBorder="1" applyAlignment="1" applyProtection="1">
      <alignment horizontal="center" vertical="center" wrapText="1"/>
      <protection locked="0"/>
    </xf>
    <xf numFmtId="0" fontId="3" fillId="2" borderId="61" xfId="0" quotePrefix="1" applyFont="1" applyFill="1" applyBorder="1" applyAlignment="1" applyProtection="1">
      <alignment horizontal="center" vertical="center" wrapText="1"/>
      <protection locked="0"/>
    </xf>
    <xf numFmtId="0" fontId="3" fillId="2" borderId="46" xfId="0" quotePrefix="1" applyFont="1" applyFill="1" applyBorder="1" applyAlignment="1" applyProtection="1">
      <alignment horizontal="center" vertical="center" wrapText="1"/>
      <protection locked="0"/>
    </xf>
    <xf numFmtId="0" fontId="3" fillId="2" borderId="1" xfId="0" quotePrefix="1"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2" borderId="54" xfId="0" applyNumberFormat="1" applyFont="1" applyFill="1" applyBorder="1" applyAlignment="1" applyProtection="1">
      <alignment horizontal="center" vertical="center"/>
      <protection locked="0"/>
    </xf>
    <xf numFmtId="0" fontId="3" fillId="2" borderId="8" xfId="0" applyNumberFormat="1" applyFont="1" applyFill="1" applyBorder="1" applyAlignment="1" applyProtection="1">
      <alignment horizontal="center" vertical="center"/>
      <protection locked="0"/>
    </xf>
    <xf numFmtId="0" fontId="3" fillId="2" borderId="9" xfId="0" applyNumberFormat="1" applyFont="1" applyFill="1" applyBorder="1" applyAlignment="1" applyProtection="1">
      <alignment horizontal="center" vertical="center"/>
      <protection locked="0"/>
    </xf>
    <xf numFmtId="0" fontId="3" fillId="0" borderId="62" xfId="0" applyFont="1" applyFill="1" applyBorder="1" applyAlignment="1" applyProtection="1">
      <alignment vertical="center"/>
    </xf>
    <xf numFmtId="0" fontId="3" fillId="0" borderId="63" xfId="0" applyFont="1" applyFill="1" applyBorder="1" applyAlignment="1" applyProtection="1">
      <alignment vertical="center"/>
    </xf>
    <xf numFmtId="0" fontId="3" fillId="0" borderId="72" xfId="0" applyFont="1" applyFill="1" applyBorder="1" applyAlignment="1" applyProtection="1">
      <alignment vertical="center"/>
    </xf>
    <xf numFmtId="0" fontId="3" fillId="2" borderId="65" xfId="0" applyFont="1" applyFill="1" applyBorder="1" applyAlignment="1" applyProtection="1">
      <alignment horizontal="left" vertical="center"/>
      <protection locked="0"/>
    </xf>
    <xf numFmtId="0" fontId="3" fillId="2" borderId="66" xfId="0" applyFont="1" applyFill="1" applyBorder="1" applyAlignment="1" applyProtection="1">
      <alignment horizontal="left" vertical="center"/>
      <protection locked="0"/>
    </xf>
    <xf numFmtId="0" fontId="3" fillId="2" borderId="73" xfId="0" applyFont="1" applyFill="1" applyBorder="1" applyAlignment="1" applyProtection="1">
      <alignment horizontal="left" vertical="center"/>
      <protection locked="0"/>
    </xf>
    <xf numFmtId="0" fontId="3" fillId="0" borderId="76" xfId="0" applyFont="1" applyFill="1" applyBorder="1" applyAlignment="1" applyProtection="1">
      <alignment horizontal="left" vertical="center"/>
    </xf>
    <xf numFmtId="0" fontId="3" fillId="0" borderId="46" xfId="0" applyFont="1" applyFill="1" applyBorder="1" applyAlignment="1" applyProtection="1">
      <alignment horizontal="left" vertical="center"/>
    </xf>
    <xf numFmtId="0" fontId="3" fillId="0" borderId="74" xfId="0" applyFont="1" applyFill="1" applyBorder="1" applyAlignment="1" applyProtection="1">
      <alignment horizontal="left" vertical="center"/>
    </xf>
    <xf numFmtId="0" fontId="3" fillId="6" borderId="54" xfId="0" applyFont="1" applyFill="1" applyBorder="1" applyAlignment="1" applyProtection="1">
      <alignment horizontal="center" vertical="center"/>
    </xf>
    <xf numFmtId="0" fontId="3" fillId="6" borderId="8" xfId="0" applyFont="1" applyFill="1" applyBorder="1" applyAlignment="1" applyProtection="1">
      <alignment horizontal="center" vertical="center"/>
    </xf>
    <xf numFmtId="0" fontId="3" fillId="6" borderId="14" xfId="0" applyFont="1" applyFill="1" applyBorder="1" applyAlignment="1" applyProtection="1">
      <alignment horizontal="center" vertical="center"/>
    </xf>
    <xf numFmtId="0" fontId="14" fillId="0" borderId="0" xfId="0" applyFont="1" applyAlignment="1" applyProtection="1">
      <alignment horizontal="left" vertical="center" wrapText="1" readingOrder="1"/>
    </xf>
    <xf numFmtId="171" fontId="3" fillId="6" borderId="14" xfId="0" applyNumberFormat="1" applyFont="1" applyFill="1" applyBorder="1" applyAlignment="1" applyProtection="1">
      <alignment horizontal="right" vertical="center"/>
    </xf>
    <xf numFmtId="171" fontId="3" fillId="6" borderId="18" xfId="0" applyNumberFormat="1" applyFont="1" applyFill="1" applyBorder="1" applyAlignment="1" applyProtection="1">
      <alignment horizontal="right" vertical="center"/>
    </xf>
    <xf numFmtId="0" fontId="3" fillId="0" borderId="17" xfId="0" applyFont="1" applyFill="1" applyBorder="1" applyAlignment="1" applyProtection="1">
      <alignment horizontal="left" vertical="center"/>
    </xf>
    <xf numFmtId="0" fontId="3" fillId="0" borderId="62" xfId="0" applyFont="1" applyFill="1" applyBorder="1" applyAlignment="1" applyProtection="1">
      <alignment horizontal="left" vertical="center"/>
    </xf>
    <xf numFmtId="0" fontId="3" fillId="0" borderId="63" xfId="0" applyFont="1" applyFill="1" applyBorder="1" applyAlignment="1" applyProtection="1">
      <alignment horizontal="left" vertical="center"/>
    </xf>
    <xf numFmtId="0" fontId="3" fillId="0" borderId="64" xfId="0" applyFont="1" applyFill="1" applyBorder="1" applyAlignment="1" applyProtection="1">
      <alignment horizontal="left" vertical="center"/>
    </xf>
    <xf numFmtId="0" fontId="3" fillId="0" borderId="65" xfId="0" applyFont="1" applyFill="1" applyBorder="1" applyAlignment="1" applyProtection="1">
      <alignment horizontal="left" vertical="center"/>
    </xf>
    <xf numFmtId="0" fontId="3" fillId="0" borderId="66" xfId="0" applyFont="1" applyFill="1" applyBorder="1" applyAlignment="1" applyProtection="1">
      <alignment horizontal="left" vertical="center"/>
    </xf>
    <xf numFmtId="0" fontId="3" fillId="0" borderId="67" xfId="0" applyFont="1" applyFill="1" applyBorder="1" applyAlignment="1" applyProtection="1">
      <alignment horizontal="left" vertical="center"/>
    </xf>
    <xf numFmtId="171" fontId="3" fillId="6" borderId="58" xfId="4" applyNumberFormat="1" applyFont="1" applyFill="1" applyBorder="1" applyAlignment="1" applyProtection="1">
      <alignment horizontal="right" vertical="center"/>
    </xf>
    <xf numFmtId="171" fontId="3" fillId="6" borderId="68" xfId="4" applyNumberFormat="1" applyFont="1" applyFill="1" applyBorder="1" applyAlignment="1" applyProtection="1">
      <alignment horizontal="right" vertical="center"/>
    </xf>
    <xf numFmtId="0" fontId="3" fillId="0" borderId="57" xfId="0" applyFont="1" applyFill="1" applyBorder="1" applyAlignment="1" applyProtection="1">
      <alignment horizontal="left" vertical="center"/>
    </xf>
    <xf numFmtId="0" fontId="3" fillId="0" borderId="58" xfId="0" applyFont="1" applyFill="1" applyBorder="1" applyAlignment="1" applyProtection="1">
      <alignment horizontal="left" vertical="center"/>
    </xf>
    <xf numFmtId="171" fontId="3" fillId="2" borderId="56" xfId="0" applyNumberFormat="1" applyFont="1" applyFill="1" applyBorder="1" applyAlignment="1" applyProtection="1">
      <alignment horizontal="right" vertical="center"/>
      <protection locked="0"/>
    </xf>
    <xf numFmtId="171" fontId="3" fillId="2" borderId="69" xfId="0" applyNumberFormat="1" applyFont="1" applyFill="1" applyBorder="1" applyAlignment="1" applyProtection="1">
      <alignment horizontal="right" vertical="center"/>
      <protection locked="0"/>
    </xf>
    <xf numFmtId="171" fontId="3" fillId="2" borderId="70" xfId="0" applyNumberFormat="1" applyFont="1" applyFill="1" applyBorder="1" applyAlignment="1" applyProtection="1">
      <alignment horizontal="right" vertical="center"/>
      <protection locked="0"/>
    </xf>
    <xf numFmtId="171" fontId="3" fillId="2" borderId="71" xfId="0" applyNumberFormat="1" applyFont="1" applyFill="1" applyBorder="1" applyAlignment="1" applyProtection="1">
      <alignment horizontal="right" vertical="center"/>
      <protection locked="0"/>
    </xf>
    <xf numFmtId="0" fontId="16" fillId="0" borderId="0" xfId="0" applyFont="1" applyAlignment="1" applyProtection="1">
      <alignment horizontal="left" vertical="center" readingOrder="1"/>
    </xf>
    <xf numFmtId="0" fontId="3" fillId="0" borderId="0" xfId="0" applyFont="1" applyFill="1" applyBorder="1" applyAlignment="1" applyProtection="1">
      <alignment horizontal="center"/>
    </xf>
    <xf numFmtId="0" fontId="3" fillId="2" borderId="5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9" fillId="4" borderId="18" xfId="0" applyFont="1" applyFill="1" applyBorder="1" applyAlignment="1" applyProtection="1">
      <alignment horizontal="center" vertical="center"/>
    </xf>
    <xf numFmtId="0" fontId="3" fillId="4" borderId="0" xfId="0" applyFont="1" applyFill="1" applyBorder="1" applyAlignment="1" applyProtection="1">
      <alignment horizontal="center" vertical="center" wrapText="1"/>
    </xf>
    <xf numFmtId="0" fontId="3" fillId="4" borderId="46" xfId="0"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166" fontId="3" fillId="4" borderId="23" xfId="4" applyNumberFormat="1" applyFont="1" applyFill="1" applyBorder="1" applyAlignment="1" applyProtection="1">
      <alignment horizontal="center" vertical="center" wrapText="1"/>
    </xf>
    <xf numFmtId="169" fontId="3" fillId="6" borderId="54" xfId="0" applyNumberFormat="1" applyFont="1" applyFill="1" applyBorder="1" applyAlignment="1" applyProtection="1">
      <alignment horizontal="center" vertical="center"/>
    </xf>
    <xf numFmtId="169" fontId="3" fillId="6" borderId="14" xfId="0" applyNumberFormat="1" applyFont="1" applyFill="1" applyBorder="1" applyAlignment="1" applyProtection="1">
      <alignment horizontal="center" vertical="center"/>
    </xf>
    <xf numFmtId="0" fontId="3" fillId="4" borderId="78" xfId="0" applyFont="1" applyFill="1" applyBorder="1" applyAlignment="1" applyProtection="1">
      <alignment horizontal="center" vertical="center"/>
    </xf>
    <xf numFmtId="0" fontId="3" fillId="4" borderId="28"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3" fillId="0" borderId="19"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9" xfId="0" applyFont="1" applyBorder="1" applyAlignment="1" applyProtection="1">
      <alignment horizontal="left" vertical="center"/>
    </xf>
    <xf numFmtId="0" fontId="9" fillId="4" borderId="0" xfId="0" applyFont="1" applyFill="1" applyBorder="1" applyAlignment="1" applyProtection="1">
      <alignment horizontal="right" vertical="center"/>
    </xf>
    <xf numFmtId="0" fontId="9" fillId="4" borderId="75" xfId="0" applyFont="1" applyFill="1" applyBorder="1" applyAlignment="1" applyProtection="1">
      <alignment horizontal="right" vertical="center"/>
    </xf>
    <xf numFmtId="0" fontId="3" fillId="0" borderId="18" xfId="0" applyFont="1" applyFill="1" applyBorder="1" applyAlignment="1" applyProtection="1">
      <alignment horizontal="center" vertical="center"/>
    </xf>
    <xf numFmtId="166" fontId="3" fillId="0" borderId="18" xfId="4" applyNumberFormat="1" applyFont="1" applyFill="1" applyBorder="1" applyAlignment="1" applyProtection="1">
      <alignment horizontal="center" vertical="center"/>
    </xf>
    <xf numFmtId="0" fontId="3" fillId="4" borderId="20" xfId="0" applyFont="1" applyFill="1" applyBorder="1" applyAlignment="1" applyProtection="1">
      <alignment horizontal="center" vertical="center" wrapText="1"/>
    </xf>
    <xf numFmtId="0" fontId="3" fillId="4" borderId="16" xfId="0" applyFont="1" applyFill="1" applyBorder="1" applyAlignment="1" applyProtection="1">
      <alignment horizontal="center" vertical="center" wrapText="1"/>
    </xf>
    <xf numFmtId="0" fontId="12" fillId="2" borderId="59" xfId="0" applyFont="1" applyFill="1" applyBorder="1" applyAlignment="1" applyProtection="1">
      <alignment horizontal="center" vertical="center" wrapText="1"/>
      <protection locked="0"/>
    </xf>
    <xf numFmtId="0" fontId="12" fillId="2" borderId="60"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4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cellXfs>
  <cellStyles count="7">
    <cellStyle name="Comma" xfId="4"/>
    <cellStyle name="Comma [0]" xfId="5"/>
    <cellStyle name="Currency" xfId="2"/>
    <cellStyle name="Currency [0]" xfId="3"/>
    <cellStyle name="Hyperlink" xfId="6"/>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400050</xdr:colOff>
      <xdr:row>22</xdr:row>
      <xdr:rowOff>66675</xdr:rowOff>
    </xdr:from>
    <xdr:to>
      <xdr:col>17</xdr:col>
      <xdr:colOff>495300</xdr:colOff>
      <xdr:row>22</xdr:row>
      <xdr:rowOff>287991</xdr:rowOff>
    </xdr:to>
    <xdr:sp macro="" textlink="">
      <xdr:nvSpPr>
        <xdr:cNvPr id="1623" name="Text Box 1"/>
        <xdr:cNvSpPr txBox="1">
          <a:spLocks noChangeArrowheads="1"/>
        </xdr:cNvSpPr>
      </xdr:nvSpPr>
      <xdr:spPr bwMode="auto">
        <a:xfrm>
          <a:off x="10410825" y="49720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302559</xdr:colOff>
      <xdr:row>2</xdr:row>
      <xdr:rowOff>147917</xdr:rowOff>
    </xdr:from>
    <xdr:to>
      <xdr:col>12</xdr:col>
      <xdr:colOff>302558</xdr:colOff>
      <xdr:row>10</xdr:row>
      <xdr:rowOff>89647</xdr:rowOff>
    </xdr:to>
    <xdr:sp macro="" textlink="">
      <xdr:nvSpPr>
        <xdr:cNvPr id="1026" name="AutoShape 2"/>
        <xdr:cNvSpPr>
          <a:spLocks noChangeArrowheads="1"/>
        </xdr:cNvSpPr>
      </xdr:nvSpPr>
      <xdr:spPr bwMode="auto">
        <a:xfrm>
          <a:off x="2308412" y="495299"/>
          <a:ext cx="7563970" cy="1376083"/>
        </a:xfrm>
        <a:prstGeom prst="roundRect">
          <a:avLst>
            <a:gd name="adj" fmla="val 16667"/>
          </a:avLst>
        </a:prstGeom>
        <a:ln w="38100">
          <a:solidFill>
            <a:srgbClr val="777777"/>
          </a:solidFill>
        </a:ln>
      </xdr:spPr>
      <xdr:style>
        <a:lnRef idx="2">
          <a:schemeClr val="tx1"/>
        </a:lnRef>
        <a:fillRef idx="1">
          <a:schemeClr val="bg1"/>
        </a:fillRef>
        <a:effectRef idx="0">
          <a:schemeClr val="tx1"/>
        </a:effectRef>
        <a:fontRef idx="minor">
          <a:schemeClr val="tx1"/>
        </a:fontRef>
      </xdr:style>
      <xdr:txBody>
        <a:bodyPr vertOverflow="clip" vert="horz" wrap="square" lIns="27432" tIns="22860" rIns="27432" bIns="0" anchor="ctr" anchorCtr="1"/>
        <a:lstStyle/>
        <a:p>
          <a:pPr algn="ctr">
            <a:defRPr/>
          </a:pPr>
          <a:r>
            <a:rPr lang="en-US" sz="1800" b="1" u="none" baseline="0">
              <a:solidFill>
                <a:srgbClr val="000000"/>
              </a:solidFill>
              <a:latin typeface="Arial"/>
              <a:ea typeface="Arial"/>
              <a:cs typeface="Arial"/>
            </a:rPr>
            <a:t>Cais am Grant Tai Cymdeithasol </a:t>
          </a:r>
          <a:r>
            <a:rPr lang="en-US" sz="2000" b="1" u="none" baseline="0">
              <a:solidFill>
                <a:srgbClr val="000000"/>
              </a:solidFill>
              <a:latin typeface="Arial"/>
              <a:ea typeface="Arial"/>
              <a:cs typeface="Arial"/>
            </a:rPr>
            <a:t>
</a:t>
          </a:r>
          <a:r>
            <a:rPr lang="en-US" sz="1400" b="1" u="none" baseline="0">
              <a:solidFill>
                <a:srgbClr val="000000"/>
              </a:solidFill>
              <a:latin typeface="Arial"/>
              <a:ea typeface="Arial"/>
              <a:cs typeface="Arial"/>
            </a:rPr>
            <a:t>Ffurflen Gaffael ac Adeiladu</a:t>
          </a:r>
        </a:p>
      </xdr:txBody>
    </xdr:sp>
    <xdr:clientData/>
  </xdr:twoCellAnchor>
  <xdr:twoCellAnchor editAs="oneCell">
    <xdr:from>
      <xdr:col>12</xdr:col>
      <xdr:colOff>560293</xdr:colOff>
      <xdr:row>2</xdr:row>
      <xdr:rowOff>155560</xdr:rowOff>
    </xdr:from>
    <xdr:to>
      <xdr:col>15</xdr:col>
      <xdr:colOff>190502</xdr:colOff>
      <xdr:row>11</xdr:row>
      <xdr:rowOff>2413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94675" y="502942"/>
          <a:ext cx="1546413" cy="1460500"/>
        </a:xfrm>
        <a:prstGeom prst="rect">
          <a:avLst/>
        </a:prstGeom>
        <a:ln>
          <a:noFill/>
        </a:ln>
      </xdr:spPr>
    </xdr:pic>
    <xdr:clientData/>
  </xdr:twoCellAnchor>
  <xdr:twoCellAnchor>
    <xdr:from>
      <xdr:col>2</xdr:col>
      <xdr:colOff>109071</xdr:colOff>
      <xdr:row>2</xdr:row>
      <xdr:rowOff>89647</xdr:rowOff>
    </xdr:from>
    <xdr:to>
      <xdr:col>5</xdr:col>
      <xdr:colOff>112059</xdr:colOff>
      <xdr:row>10</xdr:row>
      <xdr:rowOff>130469</xdr:rowOff>
    </xdr:to>
    <xdr:sp macro="" textlink="">
      <xdr:nvSpPr>
        <xdr:cNvPr id="2" name="TextBox 1"/>
        <xdr:cNvSpPr txBox="1"/>
      </xdr:nvSpPr>
      <xdr:spPr>
        <a:xfrm>
          <a:off x="467659" y="437029"/>
          <a:ext cx="1650253" cy="14751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chorCtr="0"/>
        <a:lstStyle/>
        <a:p>
          <a:pPr>
            <a:defRPr/>
          </a:pPr>
          <a:r>
            <a:rPr lang="en-US" sz="1200" u="none" baseline="0">
              <a:solidFill>
                <a:srgbClr val="000000"/>
              </a:solidFill>
              <a:latin typeface="Arial"/>
              <a:ea typeface="Arial"/>
              <a:cs typeface="Arial"/>
            </a:rPr>
            <a:t>Cartrefi a Lleoedd,
Llywodraeth Cymru,
Rhydycar,
Merthyr Tudful,
CF48 1UZ.</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116413</xdr:colOff>
      <xdr:row>24</xdr:row>
      <xdr:rowOff>2</xdr:rowOff>
    </xdr:from>
    <xdr:to>
      <xdr:col>7</xdr:col>
      <xdr:colOff>317495</xdr:colOff>
      <xdr:row>35</xdr:row>
      <xdr:rowOff>232835</xdr:rowOff>
    </xdr:to>
    <xdr:sp macro="" textlink="">
      <xdr:nvSpPr>
        <xdr:cNvPr id="2" name="TextBox 1"/>
        <xdr:cNvSpPr txBox="1"/>
      </xdr:nvSpPr>
      <xdr:spPr>
        <a:xfrm>
          <a:off x="476250" y="6296025"/>
          <a:ext cx="4229100" cy="3162300"/>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0"/>
        <a:lstStyle/>
        <a:p>
          <a:pPr>
            <a:defRPr/>
          </a:pPr>
          <a:r>
            <a:rPr lang="en-US" sz="1000" b="1" i="1" u="none" baseline="0">
              <a:solidFill>
                <a:srgbClr val="00823B"/>
              </a:solidFill>
              <a:latin typeface="Arial"/>
              <a:ea typeface="Arial"/>
              <a:cs typeface="Arial"/>
            </a:rPr>
            <a:t>(1) Ystafelloedd gwely</a:t>
          </a:r>
          <a:r>
            <a:rPr lang="en-US" sz="1000" u="none" baseline="0">
              <a:solidFill>
                <a:srgbClr val="00823B"/>
              </a:solidFill>
              <a:latin typeface="Arial"/>
              <a:ea typeface="Arial"/>
              <a:cs typeface="Arial"/>
            </a:rPr>
            <a:t>
Defnyddiwch nifer y meddianaethau nid maint cyffredinol yr unedau ar gyfer tai â chymorth
</a:t>
          </a:r>
          <a:r>
            <a:rPr lang="en-US" sz="1000" b="1" i="1" u="none" baseline="0">
              <a:solidFill>
                <a:srgbClr val="00823B"/>
              </a:solidFill>
              <a:latin typeface="Arial"/>
              <a:ea typeface="Arial"/>
              <a:cs typeface="Arial"/>
            </a:rPr>
            <a:t>(2)  Math</a:t>
          </a:r>
          <a:r>
            <a:rPr lang="en-US" sz="1000" u="none" baseline="0">
              <a:solidFill>
                <a:srgbClr val="00823B"/>
              </a:solidFill>
              <a:latin typeface="Arial"/>
              <a:ea typeface="Arial"/>
              <a:cs typeface="Arial"/>
            </a:rPr>
            <a:t>
F     Fflat
M    Maisonette
DH     Ty Sengl
DB     Byngalo Sengl
SH     Ty Pâr
SB     Byngalo Pâr
TH     Ty Teras
TB     Byngalo Teras
BE     Fflat un ystafell annibynnol
HL     Hostel
WR   Lloches i Fenywod
Ychwanegwch W at y codau uchod os yw'nllety safonool i gadeiriau olwyn
</a:t>
          </a:r>
          <a:r>
            <a:rPr lang="en-US" sz="1000" b="1" i="1" u="none" baseline="0">
              <a:solidFill>
                <a:srgbClr val="00823B"/>
              </a:solidFill>
              <a:latin typeface="Arial"/>
              <a:ea typeface="Arial"/>
              <a:cs typeface="Arial"/>
            </a:rPr>
            <a:t>(3)  Arwynebedd Net y Llawr</a:t>
          </a:r>
          <a:r>
            <a:rPr lang="en-US" sz="1000" u="none" baseline="0">
              <a:solidFill>
                <a:srgbClr val="00823B"/>
              </a:solidFill>
              <a:latin typeface="Arial"/>
              <a:ea typeface="Arial"/>
              <a:cs typeface="Arial"/>
            </a:rPr>
            <a:t>
      (gweler y rhestr dermau)</a:t>
          </a:r>
        </a:p>
      </xdr:txBody>
    </xdr:sp>
    <xdr:clientData/>
  </xdr:twoCellAnchor>
  <xdr:twoCellAnchor>
    <xdr:from>
      <xdr:col>7</xdr:col>
      <xdr:colOff>433917</xdr:colOff>
      <xdr:row>24</xdr:row>
      <xdr:rowOff>10584</xdr:rowOff>
    </xdr:from>
    <xdr:to>
      <xdr:col>12</xdr:col>
      <xdr:colOff>74083</xdr:colOff>
      <xdr:row>35</xdr:row>
      <xdr:rowOff>254000</xdr:rowOff>
    </xdr:to>
    <xdr:sp macro="" textlink="">
      <xdr:nvSpPr>
        <xdr:cNvPr id="5" name="TextBox 4"/>
        <xdr:cNvSpPr txBox="1"/>
      </xdr:nvSpPr>
      <xdr:spPr>
        <a:xfrm>
          <a:off x="4829175" y="6305550"/>
          <a:ext cx="3876675" cy="3181350"/>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0"/>
        <a:lstStyle/>
        <a:p>
          <a:pPr>
            <a:defRPr/>
          </a:pPr>
          <a:r>
            <a:rPr lang="en-US" sz="1000" b="1" i="1" u="none" baseline="0">
              <a:solidFill>
                <a:srgbClr val="00823B"/>
              </a:solidFill>
              <a:latin typeface="Arial"/>
              <a:ea typeface="Arial"/>
              <a:cs typeface="Arial"/>
            </a:rPr>
            <a:t>(4) Angen
</a:t>
          </a:r>
          <a:r>
            <a:rPr lang="en-US" sz="1000" i="0" u="none" baseline="0">
              <a:solidFill>
                <a:srgbClr val="000000"/>
              </a:solidFill>
              <a:latin typeface="Arial"/>
              <a:ea typeface="Arial"/>
              <a:cs typeface="Arial"/>
            </a:rPr>
            <a:t>A    Cyffredinol, Teulu
B    Cyffredinol, nid teulu
CN  Henoed (nid gwarchod)
CS  Henoed (nid gwarchod)
CF  Henoed bregus
E1  Menywod sy'n ffoi rhag cam-drin domestig
E2  Anawsterau dysgu
E3  Problemau Iechyd Meddwl
E4  Dibyniaeth ar Alcohol
E5  Dibyniaeth ar Gyffuriau
E6  Ceiswyr Lloches
E7  Anableddau corfforol (â chymorth)
E8  Pobl ifanc bregus
E9  Cyn-droseddwyr
E10  Digartref sengl (â chymorth)
E11  Salwch cronig
E12  Rhiant sengl (â chymorth)</a:t>
          </a:r>
          <a:r>
            <a:rPr lang="en-US" sz="1000" b="1" i="1" u="none" baseline="0">
              <a:solidFill>
                <a:srgbClr val="C00000"/>
              </a:solidFill>
              <a:latin typeface="Arial"/>
              <a:ea typeface="Arial"/>
              <a:cs typeface="Arial"/>
            </a:rPr>
            <a:t>
</a:t>
          </a:r>
        </a:p>
      </xdr:txBody>
    </xdr:sp>
    <xdr:clientData/>
  </xdr:twoCellAnchor>
  <xdr:twoCellAnchor>
    <xdr:from>
      <xdr:col>12</xdr:col>
      <xdr:colOff>211666</xdr:colOff>
      <xdr:row>24</xdr:row>
      <xdr:rowOff>42332</xdr:rowOff>
    </xdr:from>
    <xdr:to>
      <xdr:col>15</xdr:col>
      <xdr:colOff>878417</xdr:colOff>
      <xdr:row>35</xdr:row>
      <xdr:rowOff>253999</xdr:rowOff>
    </xdr:to>
    <xdr:sp macro="" textlink="">
      <xdr:nvSpPr>
        <xdr:cNvPr id="6" name="TextBox 5"/>
        <xdr:cNvSpPr txBox="1"/>
      </xdr:nvSpPr>
      <xdr:spPr>
        <a:xfrm>
          <a:off x="8839200" y="6334125"/>
          <a:ext cx="3952875" cy="3152775"/>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0"/>
        <a:lstStyle/>
        <a:p>
          <a:pPr>
            <a:defRPr/>
          </a:pPr>
          <a:r>
            <a:rPr lang="en-US" sz="1000" b="1" i="1" u="none" baseline="0">
              <a:solidFill>
                <a:srgbClr val="00823B"/>
              </a:solidFill>
              <a:latin typeface="Arial"/>
              <a:ea typeface="Arial"/>
              <a:cs typeface="Arial"/>
            </a:rPr>
            <a:t>(5) Deiliadaeth</a:t>
          </a:r>
          <a:r>
            <a:rPr lang="en-US" sz="1100" b="0" i="0" u="none" baseline="0">
              <a:solidFill>
                <a:srgbClr val="000000"/>
              </a:solidFill>
              <a:latin typeface="+mn-lt"/>
              <a:ea typeface="+mn-lt"/>
              <a:cs typeface="+mn-lt"/>
            </a:rPr>
            <a:t>
SR  Rhent Cymdeithasol
IR   Rhent Canolradd
TN  Deiliadaeth Niwtral</a:t>
          </a:r>
          <a:r>
            <a:rPr lang="en-US" sz="1000" b="0" i="0" u="none" baseline="0">
              <a:solidFill>
                <a:srgbClr val="000000"/>
              </a:solidFill>
              <a:latin typeface="Calibri"/>
              <a:ea typeface="Calibri"/>
              <a:cs typeface="Calibri"/>
            </a:rPr>
            <a:t>
</a:t>
          </a:r>
          <a:r>
            <a:rPr lang="en-US" sz="1000" b="1" i="1" u="none" baseline="0">
              <a:solidFill>
                <a:srgbClr val="00823B"/>
              </a:solidFill>
              <a:latin typeface="Arial"/>
              <a:ea typeface="Arial"/>
              <a:cs typeface="Arial"/>
            </a:rPr>
            <a:t>(6)  Math o Waith</a:t>
          </a:r>
          <a:r>
            <a:rPr lang="en-US" sz="1000" b="0" i="0" u="none" baseline="0">
              <a:solidFill>
                <a:srgbClr val="000000"/>
              </a:solidFill>
              <a:latin typeface="Arial"/>
              <a:ea typeface="Arial"/>
              <a:cs typeface="Arial"/>
            </a:rPr>
            <a:t>
NB  Adeilad Newydd
ED  Annedd Gyfredol
OTS Cynlluniau Parod
RH  Rehab</a:t>
          </a:r>
          <a:r>
            <a:rPr lang="en-US" sz="1000" b="1" i="1" u="none" baseline="0">
              <a:solidFill>
                <a:srgbClr val="C00000"/>
              </a:solidFill>
              <a:latin typeface="Arial"/>
              <a:ea typeface="Arial"/>
              <a:cs typeface="Arial"/>
            </a:rPr>
            <a:t>
</a:t>
          </a:r>
          <a:r>
            <a:rPr lang="en-US" sz="1000" b="1" i="1" u="none" baseline="0">
              <a:solidFill>
                <a:srgbClr val="00823B"/>
              </a:solidFill>
              <a:latin typeface="Arial"/>
              <a:ea typeface="Arial"/>
              <a:cs typeface="Arial"/>
            </a:rPr>
            <a:t>(7) Cyfanswm Grant</a:t>
          </a:r>
          <a:r>
            <a:rPr lang="en-US" sz="1000" b="0" i="0" u="none" baseline="0">
              <a:solidFill>
                <a:srgbClr val="000000"/>
              </a:solidFill>
              <a:latin typeface="Arial"/>
              <a:ea typeface="Arial"/>
              <a:cs typeface="Arial"/>
            </a:rPr>
            <a:t>
 Os defnyddir taliadau atodol:
colofn 12 - (colofn 10 x 100 - grant %)</a:t>
          </a:r>
          <a:r>
            <a:rPr lang="en-US" sz="1100" b="1" i="1" u="none" baseline="0">
              <a:solidFill>
                <a:srgbClr val="00B050"/>
              </a:solidFill>
              <a:latin typeface="+mn-lt"/>
              <a:ea typeface="+mn-lt"/>
              <a:cs typeface="+mn-lt"/>
            </a:rPr>
            <a:t>
</a:t>
          </a:r>
          <a:r>
            <a:rPr lang="en-US" sz="1000" b="1" i="1" u="none" baseline="0">
              <a:solidFill>
                <a:srgbClr val="00823B"/>
              </a:solidFill>
              <a:latin typeface="Arial"/>
              <a:ea typeface="Arial"/>
              <a:cs typeface="Arial"/>
            </a:rPr>
            <a:t>(8) Taliadau atodol</a:t>
          </a:r>
          <a:r>
            <a:rPr lang="en-US" sz="1000" b="0" i="0" u="none" baseline="0">
              <a:solidFill>
                <a:srgbClr val="000000"/>
              </a:solidFill>
              <a:latin typeface="Arial"/>
              <a:ea typeface="Arial"/>
              <a:cs typeface="Arial"/>
            </a:rPr>
            <a:t> Rhowch Y os defnyddiwyd taliadau atodol</a:t>
          </a:r>
          <a:endParaRPr lang="en-GB" sz="1000" b="0" i="1">
            <a:solidFill>
              <a:srgbClr val="00823B"/>
            </a:solidFill>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101600</xdr:colOff>
      <xdr:row>39</xdr:row>
      <xdr:rowOff>38100</xdr:rowOff>
    </xdr:from>
    <xdr:to>
      <xdr:col>8</xdr:col>
      <xdr:colOff>774700</xdr:colOff>
      <xdr:row>45</xdr:row>
      <xdr:rowOff>127000</xdr:rowOff>
    </xdr:to>
    <xdr:sp macro="" textlink="" fLocksText="0">
      <xdr:nvSpPr>
        <xdr:cNvPr id="4" name="TextBox 3"/>
        <xdr:cNvSpPr txBox="1"/>
      </xdr:nvSpPr>
      <xdr:spPr>
        <a:xfrm>
          <a:off x="533400" y="10429875"/>
          <a:ext cx="8686800" cy="1685925"/>
        </a:xfrm>
        <a:prstGeom prst="rect">
          <a:avLst/>
        </a:prstGeom>
        <a:solidFill>
          <a:srgbClr val="FFFFCC"/>
        </a:solidFill>
        <a:ln w="9525" cmpd="sng">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GB" sz="1200">
            <a:latin typeface="Arial" panose="020B0604020202020204" pitchFamily="34" charset="0"/>
            <a:cs typeface="Arial" panose="020B0604020202020204" pitchFamily="34" charset="0"/>
          </a:endParaRPr>
        </a:p>
      </xdr:txBody>
    </xdr:sp>
    <xdr:clientData/>
  </xdr:twoCellAnchor>
  <xdr:oneCellAnchor>
    <xdr:from>
      <xdr:col>14</xdr:col>
      <xdr:colOff>104775</xdr:colOff>
      <xdr:row>23</xdr:row>
      <xdr:rowOff>76200</xdr:rowOff>
    </xdr:from>
    <xdr:ext cx="180975" cy="266700"/>
    <xdr:sp macro="" textlink="">
      <xdr:nvSpPr>
        <xdr:cNvPr id="3" name="TextBox 2"/>
        <xdr:cNvSpPr txBox="1"/>
      </xdr:nvSpPr>
      <xdr:spPr>
        <a:xfrm>
          <a:off x="12487275" y="6086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52"/>
  <sheetViews>
    <sheetView showGridLines="0" tabSelected="1" zoomScale="80" zoomScaleNormal="80" workbookViewId="0">
      <selection activeCell="I48" sqref="I48:P48"/>
    </sheetView>
  </sheetViews>
  <sheetFormatPr defaultColWidth="9.08984375" defaultRowHeight="21" customHeight="1"/>
  <cols>
    <col min="1" max="1" width="1.90625" style="2" customWidth="1"/>
    <col min="2" max="2" width="3.54296875" style="2" customWidth="1"/>
    <col min="3" max="6" width="8.36328125" style="2" customWidth="1"/>
    <col min="7" max="7" width="52.36328125" style="2" customWidth="1"/>
    <col min="8" max="8" width="2.90625" style="2" customWidth="1"/>
    <col min="9" max="10" width="13.90625" style="2" customWidth="1"/>
    <col min="11" max="11" width="9.54296875" style="2" customWidth="1"/>
    <col min="12" max="12" width="9.54296875" style="3" customWidth="1"/>
    <col min="13" max="16" width="9.54296875" style="2" customWidth="1"/>
    <col min="17" max="17" width="3.54296875" style="2" customWidth="1"/>
    <col min="18" max="16384" width="9.08984375" style="2"/>
  </cols>
  <sheetData>
    <row r="1" spans="2:19" ht="6" customHeight="1" thickBot="1"/>
    <row r="2" spans="2:19" ht="21" customHeight="1">
      <c r="B2" s="4"/>
      <c r="C2" s="5"/>
      <c r="D2" s="5"/>
      <c r="E2" s="5"/>
      <c r="F2" s="5"/>
      <c r="G2" s="6"/>
      <c r="H2" s="6"/>
      <c r="I2" s="7"/>
      <c r="J2" s="7"/>
      <c r="K2" s="8"/>
      <c r="L2" s="9"/>
      <c r="M2" s="290" t="s">
        <v>1140</v>
      </c>
      <c r="N2" s="291"/>
      <c r="O2" s="291"/>
      <c r="P2" s="292"/>
      <c r="Q2" s="10"/>
      <c r="R2" s="11"/>
      <c r="S2" s="12"/>
    </row>
    <row r="3" spans="2:19" ht="14.25" customHeight="1">
      <c r="B3" s="13"/>
      <c r="C3" s="14"/>
      <c r="D3" s="14"/>
      <c r="E3" s="14"/>
      <c r="F3" s="14"/>
      <c r="G3" s="15"/>
      <c r="H3" s="15"/>
      <c r="I3" s="16"/>
      <c r="J3" s="16"/>
      <c r="K3" s="274"/>
      <c r="L3" s="17"/>
      <c r="M3" s="14"/>
      <c r="N3" s="14"/>
      <c r="O3" s="14"/>
      <c r="P3" s="14"/>
      <c r="Q3" s="18"/>
      <c r="R3" s="11"/>
      <c r="S3" s="12"/>
    </row>
    <row r="4" spans="2:19" ht="14.25" customHeight="1">
      <c r="B4" s="13"/>
      <c r="C4" s="14"/>
      <c r="D4" s="14"/>
      <c r="E4" s="14"/>
      <c r="F4" s="14"/>
      <c r="G4" s="15"/>
      <c r="H4" s="15"/>
      <c r="I4" s="16"/>
      <c r="J4" s="16"/>
      <c r="K4" s="274"/>
      <c r="L4" s="17"/>
      <c r="M4" s="14"/>
      <c r="N4" s="14"/>
      <c r="O4" s="14"/>
      <c r="P4" s="14"/>
      <c r="Q4" s="18"/>
      <c r="R4" s="11"/>
      <c r="S4" s="12"/>
    </row>
    <row r="5" spans="2:19" ht="14.25" customHeight="1">
      <c r="B5" s="13"/>
      <c r="C5" s="14"/>
      <c r="D5" s="14"/>
      <c r="E5" s="14"/>
      <c r="F5" s="14"/>
      <c r="G5" s="15"/>
      <c r="H5" s="15"/>
      <c r="I5" s="16"/>
      <c r="J5" s="16"/>
      <c r="K5" s="274"/>
      <c r="L5" s="17"/>
      <c r="M5" s="14"/>
      <c r="N5" s="14"/>
      <c r="O5" s="14"/>
      <c r="P5" s="14"/>
      <c r="Q5" s="18"/>
      <c r="R5" s="11"/>
      <c r="S5" s="12"/>
    </row>
    <row r="6" spans="2:19" ht="14.25" customHeight="1">
      <c r="B6" s="13"/>
      <c r="C6" s="14"/>
      <c r="D6" s="14"/>
      <c r="E6" s="14"/>
      <c r="F6" s="15"/>
      <c r="G6" s="15"/>
      <c r="H6" s="15"/>
      <c r="I6" s="16"/>
      <c r="J6" s="274"/>
      <c r="K6" s="274"/>
      <c r="L6" s="17"/>
      <c r="M6" s="14"/>
      <c r="N6" s="14"/>
      <c r="O6" s="14"/>
      <c r="P6" s="14"/>
      <c r="Q6" s="18"/>
      <c r="R6" s="19"/>
      <c r="S6" s="12"/>
    </row>
    <row r="7" spans="2:19" ht="14.25" customHeight="1">
      <c r="B7" s="13"/>
      <c r="C7" s="14"/>
      <c r="D7" s="14"/>
      <c r="E7" s="14"/>
      <c r="F7" s="15"/>
      <c r="G7" s="15"/>
      <c r="H7" s="15"/>
      <c r="I7" s="16"/>
      <c r="J7" s="274"/>
      <c r="K7" s="274"/>
      <c r="L7" s="17"/>
      <c r="M7" s="14"/>
      <c r="N7" s="14"/>
      <c r="O7" s="14"/>
      <c r="P7" s="14"/>
      <c r="Q7" s="18"/>
      <c r="R7" s="19"/>
      <c r="S7" s="12"/>
    </row>
    <row r="8" spans="2:19" ht="14.25" customHeight="1">
      <c r="B8" s="13"/>
      <c r="C8" s="14"/>
      <c r="D8" s="14"/>
      <c r="E8" s="14"/>
      <c r="F8" s="15"/>
      <c r="G8" s="15"/>
      <c r="H8" s="15"/>
      <c r="I8" s="16"/>
      <c r="J8" s="274"/>
      <c r="K8" s="274"/>
      <c r="L8" s="17"/>
      <c r="M8" s="14"/>
      <c r="N8" s="14"/>
      <c r="O8" s="14"/>
      <c r="P8" s="14"/>
      <c r="Q8" s="18"/>
      <c r="R8" s="19"/>
      <c r="S8" s="12"/>
    </row>
    <row r="9" spans="2:19" ht="14.25" customHeight="1">
      <c r="B9" s="13"/>
      <c r="C9" s="14"/>
      <c r="D9" s="14"/>
      <c r="E9" s="14"/>
      <c r="F9" s="15"/>
      <c r="G9" s="15"/>
      <c r="H9" s="15"/>
      <c r="I9" s="16"/>
      <c r="J9" s="274"/>
      <c r="K9" s="274"/>
      <c r="L9" s="17"/>
      <c r="M9" s="14"/>
      <c r="N9" s="14"/>
      <c r="O9" s="14"/>
      <c r="P9" s="14"/>
      <c r="Q9" s="18"/>
      <c r="R9" s="19"/>
      <c r="S9" s="12"/>
    </row>
    <row r="10" spans="2:19" ht="14.25" customHeight="1">
      <c r="B10" s="13"/>
      <c r="C10" s="14"/>
      <c r="D10" s="14"/>
      <c r="E10" s="14"/>
      <c r="F10" s="15"/>
      <c r="G10" s="15"/>
      <c r="H10" s="15"/>
      <c r="I10" s="16"/>
      <c r="J10" s="274"/>
      <c r="K10" s="274"/>
      <c r="L10" s="17"/>
      <c r="M10" s="14"/>
      <c r="N10" s="14"/>
      <c r="O10" s="14"/>
      <c r="P10" s="14"/>
      <c r="Q10" s="18"/>
      <c r="R10" s="19"/>
      <c r="S10" s="12"/>
    </row>
    <row r="11" spans="2:19" ht="14.25" customHeight="1">
      <c r="B11" s="13"/>
      <c r="C11" s="14"/>
      <c r="D11" s="14"/>
      <c r="E11" s="14"/>
      <c r="F11" s="14"/>
      <c r="G11" s="14"/>
      <c r="H11" s="14"/>
      <c r="I11" s="274"/>
      <c r="J11" s="274"/>
      <c r="K11" s="274"/>
      <c r="L11" s="17"/>
      <c r="M11" s="14"/>
      <c r="N11" s="14"/>
      <c r="O11" s="14"/>
      <c r="P11" s="14"/>
      <c r="Q11" s="20"/>
      <c r="R11" s="12"/>
      <c r="S11" s="12"/>
    </row>
    <row r="12" spans="2:19" ht="21" customHeight="1">
      <c r="B12" s="13"/>
      <c r="C12" s="14"/>
      <c r="D12" s="14"/>
      <c r="E12" s="14"/>
      <c r="F12" s="14"/>
      <c r="G12" s="14"/>
      <c r="H12" s="14"/>
      <c r="I12" s="14"/>
      <c r="J12" s="14"/>
      <c r="K12" s="14"/>
      <c r="L12" s="17"/>
      <c r="M12" s="14"/>
      <c r="N12" s="14"/>
      <c r="O12" s="14"/>
      <c r="P12" s="14"/>
      <c r="Q12" s="20"/>
    </row>
    <row r="13" spans="2:19" ht="30" customHeight="1">
      <c r="B13" s="13"/>
      <c r="C13" s="21" t="s">
        <v>1028</v>
      </c>
      <c r="D13" s="21"/>
      <c r="E13" s="21"/>
      <c r="F13" s="22"/>
      <c r="G13" s="22"/>
      <c r="H13" s="22"/>
      <c r="I13" s="22"/>
      <c r="J13" s="22"/>
      <c r="K13" s="22"/>
      <c r="L13" s="23"/>
      <c r="M13" s="22"/>
      <c r="N13" s="21"/>
      <c r="O13" s="21"/>
      <c r="P13" s="22"/>
      <c r="Q13" s="20"/>
    </row>
    <row r="14" spans="2:19" ht="12.75" customHeight="1">
      <c r="B14" s="13"/>
      <c r="C14" s="24"/>
      <c r="D14" s="24"/>
      <c r="E14" s="24"/>
      <c r="F14" s="25"/>
      <c r="G14" s="25"/>
      <c r="H14" s="25"/>
      <c r="I14" s="25"/>
      <c r="J14" s="25"/>
      <c r="K14" s="25"/>
      <c r="L14" s="26"/>
      <c r="M14" s="25"/>
      <c r="N14" s="24"/>
      <c r="O14" s="24"/>
      <c r="P14" s="25"/>
      <c r="Q14" s="20"/>
    </row>
    <row r="15" spans="2:19" ht="36.75" customHeight="1">
      <c r="B15" s="13"/>
      <c r="C15" s="315" t="s">
        <v>134</v>
      </c>
      <c r="D15" s="315"/>
      <c r="E15" s="315"/>
      <c r="F15" s="298"/>
      <c r="G15" s="284" t="s">
        <v>1138</v>
      </c>
      <c r="H15" s="274"/>
      <c r="I15" s="328" t="s">
        <v>1035</v>
      </c>
      <c r="J15" s="329"/>
      <c r="K15" s="330"/>
      <c r="L15" s="331"/>
      <c r="M15" s="332"/>
      <c r="N15" s="303"/>
      <c r="O15" s="304"/>
      <c r="P15" s="305"/>
      <c r="Q15" s="20"/>
    </row>
    <row r="16" spans="2:19" ht="36.75" customHeight="1">
      <c r="B16" s="13"/>
      <c r="C16" s="15"/>
      <c r="D16" s="15"/>
      <c r="E16" s="16"/>
      <c r="F16" s="16"/>
      <c r="G16" s="274"/>
      <c r="H16" s="274"/>
      <c r="I16" s="14"/>
      <c r="J16" s="14"/>
      <c r="K16" s="274"/>
      <c r="L16" s="274"/>
      <c r="M16" s="27"/>
      <c r="N16" s="27"/>
      <c r="O16" s="27"/>
      <c r="P16" s="27"/>
      <c r="Q16" s="20"/>
    </row>
    <row r="17" spans="2:17" ht="36.75" customHeight="1">
      <c r="B17" s="13"/>
      <c r="C17" s="316" t="s">
        <v>33</v>
      </c>
      <c r="D17" s="316"/>
      <c r="E17" s="316"/>
      <c r="F17" s="295"/>
      <c r="G17" s="284"/>
      <c r="H17" s="14"/>
      <c r="I17" s="90" t="s">
        <v>1016</v>
      </c>
      <c r="J17" s="28"/>
      <c r="K17" s="301"/>
      <c r="L17" s="317"/>
      <c r="M17" s="317"/>
      <c r="N17" s="317"/>
      <c r="O17" s="317"/>
      <c r="P17" s="302"/>
      <c r="Q17" s="20"/>
    </row>
    <row r="18" spans="2:17" ht="36.75" customHeight="1">
      <c r="B18" s="13"/>
      <c r="C18" s="15"/>
      <c r="D18" s="15"/>
      <c r="E18" s="15"/>
      <c r="F18" s="15"/>
      <c r="G18" s="14"/>
      <c r="H18" s="14"/>
      <c r="I18" s="15"/>
      <c r="J18" s="15"/>
      <c r="K18" s="15"/>
      <c r="L18" s="29"/>
      <c r="M18" s="274"/>
      <c r="N18" s="274"/>
      <c r="O18" s="274"/>
      <c r="P18" s="274"/>
      <c r="Q18" s="20"/>
    </row>
    <row r="19" spans="2:17" ht="36.75" customHeight="1">
      <c r="B19" s="13"/>
      <c r="C19" s="315" t="s">
        <v>1062</v>
      </c>
      <c r="D19" s="315"/>
      <c r="E19" s="315"/>
      <c r="F19" s="298"/>
      <c r="G19" s="284"/>
      <c r="H19" s="274"/>
      <c r="I19" s="318" t="s">
        <v>1025</v>
      </c>
      <c r="J19" s="319"/>
      <c r="K19" s="322" t="s">
        <v>1138</v>
      </c>
      <c r="L19" s="323"/>
      <c r="M19" s="323"/>
      <c r="N19" s="323"/>
      <c r="O19" s="323"/>
      <c r="P19" s="324"/>
      <c r="Q19" s="20"/>
    </row>
    <row r="20" spans="2:17" ht="36.75" customHeight="1">
      <c r="B20" s="13"/>
      <c r="C20" s="15"/>
      <c r="D20" s="15"/>
      <c r="E20" s="15"/>
      <c r="F20" s="15"/>
      <c r="G20" s="14"/>
      <c r="H20" s="14"/>
      <c r="I20" s="320"/>
      <c r="J20" s="321"/>
      <c r="K20" s="325"/>
      <c r="L20" s="326"/>
      <c r="M20" s="326"/>
      <c r="N20" s="326"/>
      <c r="O20" s="326"/>
      <c r="P20" s="327"/>
      <c r="Q20" s="20"/>
    </row>
    <row r="21" spans="2:17" ht="36.75" customHeight="1">
      <c r="B21" s="13"/>
      <c r="C21" s="333" t="s">
        <v>4</v>
      </c>
      <c r="D21" s="334"/>
      <c r="E21" s="334"/>
      <c r="F21" s="334"/>
      <c r="G21" s="335"/>
      <c r="H21" s="275"/>
      <c r="I21" s="30"/>
      <c r="J21" s="15"/>
      <c r="K21" s="15"/>
      <c r="L21" s="29"/>
      <c r="M21" s="31"/>
      <c r="N21" s="31"/>
      <c r="O21" s="31"/>
      <c r="P21" s="31"/>
      <c r="Q21" s="20"/>
    </row>
    <row r="22" spans="2:17" ht="36.75" customHeight="1">
      <c r="B22" s="13"/>
      <c r="C22" s="336"/>
      <c r="D22" s="337"/>
      <c r="E22" s="337"/>
      <c r="F22" s="337"/>
      <c r="G22" s="338"/>
      <c r="H22" s="14"/>
      <c r="I22" s="295" t="s">
        <v>1139</v>
      </c>
      <c r="J22" s="297"/>
      <c r="K22" s="342" t="str">
        <f>IFERROR(VLOOKUP($K$19,WGCC!$E$4:$F$871,2,FALSE),"*****")</f>
        <v>*****</v>
      </c>
      <c r="L22" s="343"/>
      <c r="M22" s="343"/>
      <c r="N22" s="343"/>
      <c r="O22" s="343"/>
      <c r="P22" s="344"/>
      <c r="Q22" s="20"/>
    </row>
    <row r="23" spans="2:17" ht="36.75" customHeight="1">
      <c r="B23" s="13"/>
      <c r="C23" s="336"/>
      <c r="D23" s="337"/>
      <c r="E23" s="337"/>
      <c r="F23" s="337"/>
      <c r="G23" s="338"/>
      <c r="H23" s="14"/>
      <c r="I23" s="15"/>
      <c r="J23" s="15"/>
      <c r="K23" s="15"/>
      <c r="L23" s="29"/>
      <c r="M23" s="32"/>
      <c r="N23" s="32"/>
      <c r="O23" s="32"/>
      <c r="P23" s="32"/>
      <c r="Q23" s="20"/>
    </row>
    <row r="24" spans="2:17" ht="36.75" customHeight="1">
      <c r="B24" s="13"/>
      <c r="C24" s="336"/>
      <c r="D24" s="337"/>
      <c r="E24" s="337"/>
      <c r="F24" s="337"/>
      <c r="G24" s="338"/>
      <c r="H24" s="14"/>
      <c r="I24" s="90" t="s">
        <v>1008</v>
      </c>
      <c r="J24" s="28"/>
      <c r="K24" s="365" t="s">
        <v>1141</v>
      </c>
      <c r="L24" s="366"/>
      <c r="M24" s="366"/>
      <c r="N24" s="366"/>
      <c r="O24" s="366"/>
      <c r="P24" s="367"/>
      <c r="Q24" s="20"/>
    </row>
    <row r="25" spans="2:17" ht="36.75" customHeight="1">
      <c r="B25" s="13"/>
      <c r="C25" s="336"/>
      <c r="D25" s="337"/>
      <c r="E25" s="337"/>
      <c r="F25" s="337"/>
      <c r="G25" s="338"/>
      <c r="H25" s="14"/>
      <c r="I25" s="15"/>
      <c r="J25" s="15"/>
      <c r="K25" s="15"/>
      <c r="L25" s="29"/>
      <c r="M25" s="364"/>
      <c r="N25" s="364"/>
      <c r="O25" s="364"/>
      <c r="P25" s="364"/>
      <c r="Q25" s="20"/>
    </row>
    <row r="26" spans="2:17" ht="36.75" customHeight="1">
      <c r="B26" s="13"/>
      <c r="C26" s="339" t="s">
        <v>0</v>
      </c>
      <c r="D26" s="340"/>
      <c r="E26" s="340"/>
      <c r="F26" s="341"/>
      <c r="G26" s="1"/>
      <c r="H26" s="275"/>
      <c r="I26" s="295" t="s">
        <v>5</v>
      </c>
      <c r="J26" s="296"/>
      <c r="K26" s="296"/>
      <c r="L26" s="296"/>
      <c r="M26" s="296"/>
      <c r="N26" s="297"/>
      <c r="O26" s="301" t="s">
        <v>1138</v>
      </c>
      <c r="P26" s="302"/>
      <c r="Q26" s="20"/>
    </row>
    <row r="27" spans="2:17" ht="36.75" customHeight="1">
      <c r="B27" s="13"/>
      <c r="C27" s="14"/>
      <c r="D27" s="14"/>
      <c r="E27" s="14"/>
      <c r="F27" s="14"/>
      <c r="G27" s="14"/>
      <c r="H27" s="14"/>
      <c r="I27" s="14"/>
      <c r="J27" s="14"/>
      <c r="K27" s="14"/>
      <c r="L27" s="17"/>
      <c r="M27" s="14"/>
      <c r="N27" s="14"/>
      <c r="O27" s="14"/>
      <c r="P27" s="14"/>
      <c r="Q27" s="20"/>
    </row>
    <row r="28" spans="2:17" ht="36.75" customHeight="1">
      <c r="B28" s="13"/>
      <c r="C28" s="293" t="s">
        <v>1096</v>
      </c>
      <c r="D28" s="294"/>
      <c r="E28" s="294"/>
      <c r="F28" s="294"/>
      <c r="G28" s="59" t="s">
        <v>82</v>
      </c>
      <c r="H28" s="14"/>
      <c r="I28" s="298" t="s">
        <v>1026</v>
      </c>
      <c r="J28" s="299"/>
      <c r="K28" s="299"/>
      <c r="L28" s="299"/>
      <c r="M28" s="299"/>
      <c r="N28" s="300"/>
      <c r="O28" s="301" t="s">
        <v>1138</v>
      </c>
      <c r="P28" s="302"/>
      <c r="Q28" s="20"/>
    </row>
    <row r="29" spans="2:17" ht="36.75" customHeight="1">
      <c r="B29" s="13"/>
      <c r="C29" s="306"/>
      <c r="D29" s="306"/>
      <c r="E29" s="306"/>
      <c r="F29" s="306"/>
      <c r="G29" s="275"/>
      <c r="H29" s="275"/>
      <c r="I29" s="308"/>
      <c r="J29" s="308"/>
      <c r="K29" s="308"/>
      <c r="L29" s="308"/>
      <c r="M29" s="307"/>
      <c r="N29" s="307"/>
      <c r="O29" s="307"/>
      <c r="P29" s="307"/>
      <c r="Q29" s="20"/>
    </row>
    <row r="30" spans="2:17" ht="36.75" customHeight="1">
      <c r="B30" s="13"/>
      <c r="C30" s="293" t="s">
        <v>1037</v>
      </c>
      <c r="D30" s="294"/>
      <c r="E30" s="294"/>
      <c r="F30" s="294"/>
      <c r="G30" s="46"/>
      <c r="H30" s="14"/>
      <c r="I30" s="295" t="s">
        <v>1036</v>
      </c>
      <c r="J30" s="296"/>
      <c r="K30" s="297"/>
      <c r="L30" s="303"/>
      <c r="M30" s="304"/>
      <c r="N30" s="304"/>
      <c r="O30" s="304"/>
      <c r="P30" s="305"/>
      <c r="Q30" s="20"/>
    </row>
    <row r="31" spans="2:17" ht="36.75" customHeight="1">
      <c r="B31" s="13"/>
      <c r="C31" s="306"/>
      <c r="D31" s="306"/>
      <c r="E31" s="306"/>
      <c r="F31" s="306"/>
      <c r="G31" s="275"/>
      <c r="H31" s="275"/>
      <c r="I31" s="258" t="s">
        <v>1095</v>
      </c>
      <c r="J31" s="33"/>
      <c r="K31" s="33"/>
      <c r="L31" s="34"/>
      <c r="M31" s="33"/>
      <c r="N31" s="33"/>
      <c r="O31" s="33"/>
      <c r="P31" s="33"/>
      <c r="Q31" s="20"/>
    </row>
    <row r="32" spans="2:17" ht="36.75" customHeight="1">
      <c r="B32" s="13"/>
      <c r="C32" s="14"/>
      <c r="D32" s="14"/>
      <c r="E32" s="14"/>
      <c r="F32" s="14"/>
      <c r="G32" s="14"/>
      <c r="H32" s="14"/>
      <c r="I32" s="314" t="s">
        <v>1061</v>
      </c>
      <c r="J32" s="314"/>
      <c r="K32" s="314"/>
      <c r="L32" s="314"/>
      <c r="M32" s="314"/>
      <c r="N32" s="314"/>
      <c r="O32" s="314"/>
      <c r="P32" s="314"/>
      <c r="Q32" s="20"/>
    </row>
    <row r="33" spans="2:23" ht="8.25" customHeight="1">
      <c r="B33" s="13"/>
      <c r="C33" s="14"/>
      <c r="D33" s="14"/>
      <c r="E33" s="14"/>
      <c r="F33" s="14"/>
      <c r="G33" s="14"/>
      <c r="H33" s="14"/>
      <c r="I33" s="275"/>
      <c r="J33" s="275"/>
      <c r="K33" s="275"/>
      <c r="L33" s="275"/>
      <c r="M33" s="275"/>
      <c r="N33" s="275"/>
      <c r="O33" s="275"/>
      <c r="P33" s="275"/>
      <c r="Q33" s="20"/>
    </row>
    <row r="34" spans="2:23" ht="30" customHeight="1">
      <c r="B34" s="13"/>
      <c r="C34" s="21" t="s">
        <v>1029</v>
      </c>
      <c r="D34" s="21"/>
      <c r="E34" s="21"/>
      <c r="F34" s="22"/>
      <c r="G34" s="22"/>
      <c r="H34" s="22"/>
      <c r="I34" s="22"/>
      <c r="J34" s="22"/>
      <c r="K34" s="22"/>
      <c r="L34" s="23"/>
      <c r="M34" s="22"/>
      <c r="N34" s="21"/>
      <c r="O34" s="21"/>
      <c r="P34" s="22"/>
      <c r="Q34" s="20"/>
    </row>
    <row r="35" spans="2:23" ht="13.5" customHeight="1">
      <c r="B35" s="13"/>
      <c r="C35" s="15"/>
      <c r="D35" s="14"/>
      <c r="E35" s="14"/>
      <c r="F35" s="14"/>
      <c r="G35" s="14"/>
      <c r="H35" s="14"/>
      <c r="I35" s="14"/>
      <c r="J35" s="14"/>
      <c r="K35" s="14"/>
      <c r="L35" s="17"/>
      <c r="M35" s="15"/>
      <c r="N35" s="14"/>
      <c r="O35" s="14"/>
      <c r="P35" s="14"/>
      <c r="Q35" s="20"/>
    </row>
    <row r="36" spans="2:23" ht="36.75" customHeight="1">
      <c r="B36" s="13"/>
      <c r="C36" s="298" t="s">
        <v>1009</v>
      </c>
      <c r="D36" s="299"/>
      <c r="E36" s="299"/>
      <c r="F36" s="299"/>
      <c r="G36" s="299"/>
      <c r="H36" s="35"/>
      <c r="I36" s="311" t="s">
        <v>1138</v>
      </c>
      <c r="J36" s="312"/>
      <c r="K36" s="312"/>
      <c r="L36" s="312"/>
      <c r="M36" s="312"/>
      <c r="N36" s="312"/>
      <c r="O36" s="312"/>
      <c r="P36" s="313"/>
      <c r="Q36" s="20"/>
    </row>
    <row r="37" spans="2:23" ht="13.5" customHeight="1">
      <c r="B37" s="13"/>
      <c r="C37" s="14"/>
      <c r="D37" s="14"/>
      <c r="E37" s="14"/>
      <c r="F37" s="14"/>
      <c r="G37" s="14"/>
      <c r="H37" s="14"/>
      <c r="I37" s="14"/>
      <c r="J37" s="14"/>
      <c r="K37" s="14"/>
      <c r="L37" s="17"/>
      <c r="M37" s="14"/>
      <c r="N37" s="14"/>
      <c r="O37" s="14"/>
      <c r="P37" s="14"/>
      <c r="Q37" s="20"/>
    </row>
    <row r="38" spans="2:23" ht="30" customHeight="1">
      <c r="B38" s="13"/>
      <c r="C38" s="22" t="s">
        <v>1093</v>
      </c>
      <c r="D38" s="21"/>
      <c r="E38" s="21"/>
      <c r="F38" s="22"/>
      <c r="G38" s="22"/>
      <c r="H38" s="22"/>
      <c r="I38" s="22"/>
      <c r="J38" s="22"/>
      <c r="K38" s="22"/>
      <c r="L38" s="23"/>
      <c r="M38" s="22"/>
      <c r="N38" s="21"/>
      <c r="O38" s="21"/>
      <c r="P38" s="22"/>
      <c r="Q38" s="20"/>
    </row>
    <row r="39" spans="2:23" ht="13.5" customHeight="1">
      <c r="B39" s="13"/>
      <c r="C39" s="36"/>
      <c r="D39" s="36"/>
      <c r="E39" s="36"/>
      <c r="F39" s="37"/>
      <c r="G39" s="37"/>
      <c r="H39" s="37"/>
      <c r="I39" s="37"/>
      <c r="J39" s="37"/>
      <c r="K39" s="37"/>
      <c r="L39" s="38"/>
      <c r="M39" s="37"/>
      <c r="N39" s="36"/>
      <c r="O39" s="36"/>
      <c r="P39" s="37"/>
      <c r="Q39" s="20"/>
    </row>
    <row r="40" spans="2:23" ht="36.75" customHeight="1">
      <c r="B40" s="13"/>
      <c r="C40" s="298" t="s">
        <v>1010</v>
      </c>
      <c r="D40" s="299"/>
      <c r="E40" s="299"/>
      <c r="F40" s="299"/>
      <c r="G40" s="299"/>
      <c r="H40" s="300"/>
      <c r="I40" s="309">
        <f>IFERROR(VLOOKUP(I36,WGOC!B:C,2,FALSE),"Complete Procurement Route Field")</f>
        <v>0</v>
      </c>
      <c r="J40" s="309"/>
      <c r="K40" s="309"/>
      <c r="L40" s="309"/>
      <c r="M40" s="309"/>
      <c r="N40" s="309"/>
      <c r="O40" s="309"/>
      <c r="P40" s="310"/>
      <c r="Q40" s="20"/>
    </row>
    <row r="41" spans="2:23" ht="10.5" customHeight="1">
      <c r="B41" s="13"/>
      <c r="C41" s="15"/>
      <c r="D41" s="14"/>
      <c r="E41" s="14"/>
      <c r="F41" s="14"/>
      <c r="G41" s="14"/>
      <c r="H41" s="14"/>
      <c r="I41" s="14"/>
      <c r="J41" s="14"/>
      <c r="K41" s="14"/>
      <c r="L41" s="17"/>
      <c r="M41" s="14"/>
      <c r="N41" s="14"/>
      <c r="O41" s="14"/>
      <c r="P41" s="14"/>
      <c r="Q41" s="20"/>
    </row>
    <row r="42" spans="2:23" ht="30" customHeight="1">
      <c r="B42" s="13"/>
      <c r="C42" s="22" t="s">
        <v>1030</v>
      </c>
      <c r="D42" s="21"/>
      <c r="E42" s="21"/>
      <c r="F42" s="22"/>
      <c r="G42" s="22"/>
      <c r="H42" s="22"/>
      <c r="I42" s="22"/>
      <c r="J42" s="22"/>
      <c r="K42" s="22"/>
      <c r="L42" s="23"/>
      <c r="M42" s="22"/>
      <c r="N42" s="21"/>
      <c r="O42" s="21"/>
      <c r="P42" s="22"/>
      <c r="Q42" s="20"/>
    </row>
    <row r="43" spans="2:23" ht="13.5" customHeight="1">
      <c r="B43" s="13"/>
      <c r="C43" s="39"/>
      <c r="D43" s="39"/>
      <c r="E43" s="39"/>
      <c r="F43" s="40"/>
      <c r="G43" s="40"/>
      <c r="H43" s="40"/>
      <c r="I43" s="40"/>
      <c r="J43" s="40"/>
      <c r="K43" s="40"/>
      <c r="L43" s="41"/>
      <c r="M43" s="40"/>
      <c r="N43" s="39"/>
      <c r="O43" s="39"/>
      <c r="P43" s="268" t="s">
        <v>1097</v>
      </c>
      <c r="Q43" s="20"/>
    </row>
    <row r="44" spans="2:23" ht="36.75" customHeight="1">
      <c r="B44" s="13"/>
      <c r="C44" s="349" t="s">
        <v>1011</v>
      </c>
      <c r="D44" s="350"/>
      <c r="E44" s="350"/>
      <c r="F44" s="350"/>
      <c r="G44" s="350"/>
      <c r="H44" s="351"/>
      <c r="I44" s="359"/>
      <c r="J44" s="359"/>
      <c r="K44" s="359"/>
      <c r="L44" s="359"/>
      <c r="M44" s="359"/>
      <c r="N44" s="359"/>
      <c r="O44" s="359"/>
      <c r="P44" s="360"/>
      <c r="Q44" s="20"/>
    </row>
    <row r="45" spans="2:23" ht="36.75" customHeight="1">
      <c r="B45" s="13"/>
      <c r="C45" s="352" t="s">
        <v>1012</v>
      </c>
      <c r="D45" s="353"/>
      <c r="E45" s="353"/>
      <c r="F45" s="353"/>
      <c r="G45" s="353"/>
      <c r="H45" s="354"/>
      <c r="I45" s="361"/>
      <c r="J45" s="361"/>
      <c r="K45" s="361"/>
      <c r="L45" s="361"/>
      <c r="M45" s="361"/>
      <c r="N45" s="361"/>
      <c r="O45" s="361"/>
      <c r="P45" s="362"/>
      <c r="Q45" s="20"/>
    </row>
    <row r="46" spans="2:23" ht="36.75" customHeight="1">
      <c r="B46" s="13"/>
      <c r="C46" s="357" t="s">
        <v>1013</v>
      </c>
      <c r="D46" s="358"/>
      <c r="E46" s="358"/>
      <c r="F46" s="358"/>
      <c r="G46" s="358"/>
      <c r="H46" s="358"/>
      <c r="I46" s="355">
        <f>MIN(I44,I45)*I40</f>
        <v>0</v>
      </c>
      <c r="J46" s="355"/>
      <c r="K46" s="355"/>
      <c r="L46" s="355"/>
      <c r="M46" s="355"/>
      <c r="N46" s="355"/>
      <c r="O46" s="355"/>
      <c r="P46" s="356"/>
      <c r="Q46" s="20"/>
      <c r="R46" s="69"/>
    </row>
    <row r="47" spans="2:23" ht="36.75" customHeight="1">
      <c r="B47" s="13"/>
      <c r="C47" s="275"/>
      <c r="D47" s="14"/>
      <c r="E47" s="14"/>
      <c r="F47" s="14"/>
      <c r="G47" s="14"/>
      <c r="H47" s="14"/>
      <c r="I47" s="14"/>
      <c r="J47" s="14"/>
      <c r="K47" s="14"/>
      <c r="L47" s="17"/>
      <c r="M47" s="14"/>
      <c r="N47" s="14"/>
      <c r="O47" s="14"/>
      <c r="P47" s="14"/>
      <c r="Q47" s="20"/>
      <c r="W47" s="2" t="s">
        <v>39</v>
      </c>
    </row>
    <row r="48" spans="2:23" ht="36.75" customHeight="1">
      <c r="B48" s="13"/>
      <c r="C48" s="315" t="s">
        <v>1014</v>
      </c>
      <c r="D48" s="315"/>
      <c r="E48" s="315"/>
      <c r="F48" s="315"/>
      <c r="G48" s="315"/>
      <c r="H48" s="348"/>
      <c r="I48" s="346">
        <f>MIN(I44,I45)+I46</f>
        <v>0</v>
      </c>
      <c r="J48" s="347"/>
      <c r="K48" s="347"/>
      <c r="L48" s="347"/>
      <c r="M48" s="347"/>
      <c r="N48" s="347"/>
      <c r="O48" s="347"/>
      <c r="P48" s="347"/>
      <c r="Q48" s="20"/>
    </row>
    <row r="49" spans="2:17" ht="21" customHeight="1">
      <c r="B49" s="13"/>
      <c r="C49" s="14"/>
      <c r="D49" s="14"/>
      <c r="E49" s="14"/>
      <c r="F49" s="14"/>
      <c r="G49" s="14"/>
      <c r="H49" s="14"/>
      <c r="I49" s="14"/>
      <c r="J49" s="14"/>
      <c r="K49" s="14"/>
      <c r="L49" s="17"/>
      <c r="M49" s="14"/>
      <c r="N49" s="14"/>
      <c r="O49" s="14"/>
      <c r="P49" s="14"/>
      <c r="Q49" s="20"/>
    </row>
    <row r="50" spans="2:17" ht="21" customHeight="1">
      <c r="B50" s="13"/>
      <c r="C50" s="363"/>
      <c r="D50" s="363"/>
      <c r="E50" s="363"/>
      <c r="F50" s="363"/>
      <c r="G50" s="363"/>
      <c r="H50" s="49"/>
      <c r="I50" s="49"/>
      <c r="J50" s="49"/>
      <c r="K50" s="49"/>
      <c r="L50" s="50"/>
      <c r="M50" s="49"/>
      <c r="N50" s="49"/>
      <c r="O50" s="49"/>
      <c r="P50" s="49"/>
      <c r="Q50" s="48"/>
    </row>
    <row r="51" spans="2:17" ht="21" customHeight="1">
      <c r="B51" s="13"/>
      <c r="C51" s="345" t="s">
        <v>1027</v>
      </c>
      <c r="D51" s="345"/>
      <c r="E51" s="345"/>
      <c r="F51" s="345"/>
      <c r="G51" s="345"/>
      <c r="H51" s="345"/>
      <c r="I51" s="345"/>
      <c r="J51" s="345"/>
      <c r="K51" s="345"/>
      <c r="L51" s="345"/>
      <c r="M51" s="345"/>
      <c r="N51" s="51"/>
      <c r="O51" s="47" t="s">
        <v>3</v>
      </c>
      <c r="P51" s="51"/>
      <c r="Q51" s="48"/>
    </row>
    <row r="52" spans="2:17" ht="21" customHeight="1">
      <c r="B52" s="42"/>
      <c r="C52" s="43"/>
      <c r="D52" s="43"/>
      <c r="E52" s="43"/>
      <c r="F52" s="43"/>
      <c r="G52" s="43"/>
      <c r="H52" s="43"/>
      <c r="I52" s="43"/>
      <c r="J52" s="43"/>
      <c r="K52" s="43"/>
      <c r="L52" s="44"/>
      <c r="M52" s="43"/>
      <c r="N52" s="43"/>
      <c r="O52" s="43"/>
      <c r="P52" s="43"/>
      <c r="Q52" s="45"/>
    </row>
  </sheetData>
  <mergeCells count="47">
    <mergeCell ref="C24:G24"/>
    <mergeCell ref="K24:P24"/>
    <mergeCell ref="C25:G25"/>
    <mergeCell ref="C26:F26"/>
    <mergeCell ref="K22:P22"/>
    <mergeCell ref="C51:M51"/>
    <mergeCell ref="I48:P48"/>
    <mergeCell ref="C48:H48"/>
    <mergeCell ref="C44:H44"/>
    <mergeCell ref="C45:H45"/>
    <mergeCell ref="I46:P46"/>
    <mergeCell ref="C46:H46"/>
    <mergeCell ref="I44:P44"/>
    <mergeCell ref="I45:P45"/>
    <mergeCell ref="C50:G50"/>
    <mergeCell ref="M25:P25"/>
    <mergeCell ref="C22:G22"/>
    <mergeCell ref="C23:G23"/>
    <mergeCell ref="K19:P20"/>
    <mergeCell ref="I15:J15"/>
    <mergeCell ref="N15:P15"/>
    <mergeCell ref="K15:M15"/>
    <mergeCell ref="C21:G21"/>
    <mergeCell ref="C31:F31"/>
    <mergeCell ref="M29:P29"/>
    <mergeCell ref="I29:L29"/>
    <mergeCell ref="I40:P40"/>
    <mergeCell ref="C40:H40"/>
    <mergeCell ref="C36:G36"/>
    <mergeCell ref="I36:P36"/>
    <mergeCell ref="I32:P32"/>
    <mergeCell ref="M2:P2"/>
    <mergeCell ref="C28:F28"/>
    <mergeCell ref="C30:F30"/>
    <mergeCell ref="I30:K30"/>
    <mergeCell ref="I28:N28"/>
    <mergeCell ref="O28:P28"/>
    <mergeCell ref="L30:P30"/>
    <mergeCell ref="C29:F29"/>
    <mergeCell ref="O26:P26"/>
    <mergeCell ref="I26:N26"/>
    <mergeCell ref="C19:F19"/>
    <mergeCell ref="C15:F15"/>
    <mergeCell ref="C17:F17"/>
    <mergeCell ref="I22:J22"/>
    <mergeCell ref="K17:P17"/>
    <mergeCell ref="I19:J20"/>
  </mergeCells>
  <printOptions horizontalCentered="1"/>
  <pageMargins left="0.7" right="0.7" top="0.75" bottom="0.75" header="0.3" footer="0.3"/>
  <pageSetup paperSize="9" scale="51"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WGDd!$A$4:$A$5</xm:f>
          </x14:formula1>
          <xm:sqref>H15:H16 E16:G16</xm:sqref>
        </x14:dataValidation>
        <x14:dataValidation type="list" allowBlank="1" showInputMessage="1" showErrorMessage="1">
          <x14:formula1>
            <xm:f>WGDd!$A$3:$A$6</xm:f>
          </x14:formula1>
          <xm:sqref>G15</xm:sqref>
        </x14:dataValidation>
        <x14:dataValidation type="list" allowBlank="1" showInputMessage="1" showErrorMessage="1">
          <x14:formula1>
            <xm:f>WGOC!$B$3:$B$13</xm:f>
          </x14:formula1>
          <xm:sqref>I36:P36</xm:sqref>
        </x14:dataValidation>
        <x14:dataValidation type="list" allowBlank="1" showInputMessage="1" showErrorMessage="1">
          <x14:formula1>
            <xm:f>WGDd!$G$3:$G$5</xm:f>
          </x14:formula1>
          <xm:sqref>O28:P28</xm:sqref>
        </x14:dataValidation>
        <x14:dataValidation type="list" allowBlank="1" showInputMessage="1" showErrorMessage="1">
          <x14:formula1>
            <xm:f>WGDd!$E$3:$E$5</xm:f>
          </x14:formula1>
          <xm:sqref>P25 M25:O25 O26:P26</xm:sqref>
        </x14:dataValidation>
        <x14:dataValidation type="list" allowBlank="1" showInputMessage="1" showErrorMessage="1">
          <x14:formula1>
            <xm:f>WGCC!$E$3:$E$871</xm:f>
          </x14:formula1>
          <xm:sqref>K19:P20</xm:sqref>
        </x14:dataValidation>
        <x14:dataValidation type="list" allowBlank="1" showInputMessage="1" showErrorMessage="1">
          <x14:formula1>
            <xm:f>WGDd!$J$3:$J$9</xm:f>
          </x14:formula1>
          <xm:sqref>G28:G29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G60"/>
  <sheetViews>
    <sheetView topLeftCell="A41" zoomScale="80" zoomScaleNormal="80" workbookViewId="0">
      <selection activeCell="C41" sqref="C41"/>
    </sheetView>
  </sheetViews>
  <sheetFormatPr defaultColWidth="9.08984375" defaultRowHeight="15.5"/>
  <cols>
    <col min="1" max="1" width="2.90625" style="60" customWidth="1"/>
    <col min="2" max="2" width="3.08984375" style="60" customWidth="1"/>
    <col min="3" max="3" width="92.90625" style="60" customWidth="1"/>
    <col min="4" max="4" width="37.90625" style="60" customWidth="1"/>
    <col min="5" max="5" width="3.08984375" style="60" customWidth="1"/>
    <col min="6" max="6" width="61.90625" style="60" customWidth="1"/>
    <col min="7" max="7" width="9.08984375" style="21"/>
    <col min="8" max="16384" width="9.08984375" style="60"/>
  </cols>
  <sheetData>
    <row r="1" spans="2:6" ht="9" customHeight="1">
      <c r="D1" s="61"/>
    </row>
    <row r="2" spans="2:6" ht="18" customHeight="1">
      <c r="B2" s="63"/>
      <c r="C2" s="64"/>
      <c r="D2" s="64"/>
      <c r="E2" s="65"/>
    </row>
    <row r="3" spans="2:6" ht="21" customHeight="1">
      <c r="B3" s="66"/>
      <c r="C3" s="22" t="s">
        <v>1031</v>
      </c>
      <c r="D3" s="22"/>
      <c r="E3" s="67"/>
      <c r="F3" s="69"/>
    </row>
    <row r="4" spans="2:6" ht="21" customHeight="1">
      <c r="B4" s="66"/>
      <c r="C4" s="39"/>
      <c r="D4" s="40"/>
      <c r="E4" s="67"/>
      <c r="F4" s="91"/>
    </row>
    <row r="5" spans="2:6" ht="21" customHeight="1">
      <c r="B5" s="66"/>
      <c r="C5" s="68" t="s">
        <v>1033</v>
      </c>
      <c r="D5" s="269" t="s">
        <v>1054</v>
      </c>
      <c r="E5" s="67"/>
      <c r="F5" s="69"/>
    </row>
    <row r="6" spans="2:6" ht="21" customHeight="1">
      <c r="B6" s="66"/>
      <c r="C6" s="70" t="s">
        <v>1073</v>
      </c>
      <c r="D6" s="85">
        <f>MIN(Page1!$I$44,Page1!$I$45)</f>
        <v>0</v>
      </c>
      <c r="E6" s="67"/>
    </row>
    <row r="7" spans="2:6" ht="21" customHeight="1">
      <c r="B7" s="66"/>
      <c r="C7" s="70" t="s">
        <v>1038</v>
      </c>
      <c r="D7" s="55"/>
      <c r="E7" s="67"/>
    </row>
    <row r="8" spans="2:6" ht="21" customHeight="1">
      <c r="B8" s="66"/>
      <c r="C8" s="70" t="s">
        <v>1039</v>
      </c>
      <c r="D8" s="86"/>
      <c r="E8" s="67"/>
    </row>
    <row r="9" spans="2:6" ht="21" customHeight="1">
      <c r="B9" s="66"/>
      <c r="C9" s="259" t="s">
        <v>1040</v>
      </c>
      <c r="D9" s="247"/>
      <c r="E9" s="67"/>
    </row>
    <row r="10" spans="2:6" ht="21" customHeight="1">
      <c r="B10" s="66"/>
      <c r="C10" s="250" t="s">
        <v>1070</v>
      </c>
      <c r="D10" s="251">
        <f>SUM(D6:D9)</f>
        <v>0</v>
      </c>
      <c r="E10" s="67"/>
    </row>
    <row r="11" spans="2:6" ht="21" customHeight="1">
      <c r="B11" s="66"/>
      <c r="C11" s="259" t="s">
        <v>1071</v>
      </c>
      <c r="D11" s="249">
        <f>Page1!I40*Page2!D10</f>
        <v>0</v>
      </c>
      <c r="E11" s="67"/>
      <c r="F11" s="69"/>
    </row>
    <row r="12" spans="2:6" ht="21" customHeight="1">
      <c r="B12" s="66"/>
      <c r="C12" s="250" t="s">
        <v>1142</v>
      </c>
      <c r="D12" s="251">
        <f>D11+D10</f>
        <v>0</v>
      </c>
      <c r="E12" s="67"/>
    </row>
    <row r="13" spans="2:6" ht="21" customHeight="1">
      <c r="B13" s="66"/>
      <c r="C13" s="70" t="s">
        <v>1072</v>
      </c>
      <c r="D13" s="248">
        <f>D28</f>
        <v>0</v>
      </c>
      <c r="E13" s="67"/>
    </row>
    <row r="14" spans="2:6" ht="21" customHeight="1">
      <c r="B14" s="66"/>
      <c r="C14" s="70" t="s">
        <v>1021</v>
      </c>
      <c r="D14" s="55"/>
      <c r="E14" s="67"/>
    </row>
    <row r="15" spans="2:6" ht="21" customHeight="1">
      <c r="B15" s="66"/>
      <c r="C15" s="40"/>
      <c r="D15" s="41"/>
      <c r="E15" s="67"/>
    </row>
    <row r="16" spans="2:6" ht="21" customHeight="1">
      <c r="B16" s="66"/>
      <c r="C16" s="21" t="s">
        <v>1055</v>
      </c>
      <c r="D16" s="22"/>
      <c r="E16" s="67"/>
    </row>
    <row r="17" spans="2:5" ht="21" customHeight="1">
      <c r="B17" s="66"/>
      <c r="C17" s="71"/>
      <c r="D17" s="72"/>
      <c r="E17" s="67"/>
    </row>
    <row r="18" spans="2:5" ht="21" customHeight="1">
      <c r="B18" s="66"/>
      <c r="C18" s="73" t="s">
        <v>1032</v>
      </c>
      <c r="D18" s="269" t="s">
        <v>1054</v>
      </c>
      <c r="E18" s="67"/>
    </row>
    <row r="19" spans="2:5" ht="21" customHeight="1">
      <c r="B19" s="66"/>
      <c r="C19" s="56"/>
      <c r="D19" s="52"/>
      <c r="E19" s="67"/>
    </row>
    <row r="20" spans="2:5" ht="21" customHeight="1">
      <c r="B20" s="66"/>
      <c r="C20" s="57"/>
      <c r="D20" s="53"/>
      <c r="E20" s="67"/>
    </row>
    <row r="21" spans="2:5" ht="21" customHeight="1">
      <c r="B21" s="66"/>
      <c r="C21" s="57"/>
      <c r="D21" s="53"/>
      <c r="E21" s="67"/>
    </row>
    <row r="22" spans="2:5" ht="21" customHeight="1">
      <c r="B22" s="66"/>
      <c r="C22" s="57"/>
      <c r="D22" s="53"/>
      <c r="E22" s="67"/>
    </row>
    <row r="23" spans="2:5" ht="21" customHeight="1">
      <c r="B23" s="66"/>
      <c r="C23" s="57"/>
      <c r="D23" s="53"/>
      <c r="E23" s="67"/>
    </row>
    <row r="24" spans="2:5" ht="21" customHeight="1">
      <c r="B24" s="66"/>
      <c r="C24" s="57"/>
      <c r="D24" s="53"/>
      <c r="E24" s="67"/>
    </row>
    <row r="25" spans="2:5" ht="21" customHeight="1">
      <c r="B25" s="66"/>
      <c r="C25" s="57"/>
      <c r="D25" s="53"/>
      <c r="E25" s="67"/>
    </row>
    <row r="26" spans="2:5" ht="21" customHeight="1">
      <c r="B26" s="66"/>
      <c r="C26" s="57"/>
      <c r="D26" s="53"/>
      <c r="E26" s="67"/>
    </row>
    <row r="27" spans="2:5" ht="21" customHeight="1">
      <c r="B27" s="66"/>
      <c r="C27" s="57"/>
      <c r="D27" s="54"/>
      <c r="E27" s="67"/>
    </row>
    <row r="28" spans="2:5" ht="21" customHeight="1">
      <c r="B28" s="66"/>
      <c r="C28" s="270" t="s">
        <v>1060</v>
      </c>
      <c r="D28" s="74">
        <f>SUM(D19:D27)</f>
        <v>0</v>
      </c>
      <c r="E28" s="67"/>
    </row>
    <row r="29" spans="2:5" ht="21" customHeight="1">
      <c r="B29" s="66"/>
      <c r="C29" s="75"/>
      <c r="D29" s="75"/>
      <c r="E29" s="67"/>
    </row>
    <row r="30" spans="2:5" ht="21" customHeight="1">
      <c r="B30" s="66"/>
      <c r="C30" s="78"/>
      <c r="D30" s="79"/>
      <c r="E30" s="67"/>
    </row>
    <row r="31" spans="2:5" ht="21" customHeight="1">
      <c r="B31" s="66"/>
      <c r="C31" s="80" t="s">
        <v>1143</v>
      </c>
      <c r="D31" s="22"/>
      <c r="E31" s="67"/>
    </row>
    <row r="32" spans="2:5" ht="21" customHeight="1">
      <c r="B32" s="66"/>
      <c r="C32" s="40"/>
      <c r="D32" s="40"/>
      <c r="E32" s="67"/>
    </row>
    <row r="33" spans="2:7" ht="21" customHeight="1">
      <c r="B33" s="66"/>
      <c r="C33" s="70" t="s">
        <v>1034</v>
      </c>
      <c r="D33" s="87"/>
      <c r="E33" s="67"/>
    </row>
    <row r="34" spans="2:7" ht="21" customHeight="1">
      <c r="B34" s="66"/>
      <c r="C34" s="70" t="s">
        <v>8</v>
      </c>
      <c r="D34" s="88"/>
      <c r="E34" s="67"/>
    </row>
    <row r="35" spans="2:7" ht="21" customHeight="1">
      <c r="B35" s="66"/>
      <c r="C35" s="70" t="s">
        <v>9</v>
      </c>
      <c r="D35" s="88"/>
      <c r="E35" s="67"/>
    </row>
    <row r="36" spans="2:7" ht="21" customHeight="1">
      <c r="B36" s="66"/>
      <c r="C36" s="70" t="s">
        <v>10</v>
      </c>
      <c r="D36" s="89"/>
      <c r="E36" s="67"/>
    </row>
    <row r="37" spans="2:7" ht="21" customHeight="1">
      <c r="B37" s="66"/>
      <c r="C37" s="70" t="s">
        <v>11</v>
      </c>
      <c r="D37" s="88"/>
      <c r="E37" s="67"/>
    </row>
    <row r="38" spans="2:7" ht="21" customHeight="1">
      <c r="B38" s="66"/>
      <c r="C38" s="40"/>
      <c r="D38" s="285"/>
      <c r="E38" s="67"/>
    </row>
    <row r="39" spans="2:7" ht="21" customHeight="1">
      <c r="B39" s="66"/>
      <c r="C39" s="80" t="s">
        <v>1144</v>
      </c>
      <c r="D39" s="22"/>
      <c r="E39" s="67"/>
    </row>
    <row r="40" spans="2:7" s="286" customFormat="1" ht="21" customHeight="1">
      <c r="B40" s="287"/>
      <c r="C40" s="25"/>
      <c r="D40" s="288"/>
      <c r="E40" s="289"/>
      <c r="G40" s="24"/>
    </row>
    <row r="41" spans="2:7" ht="21" customHeight="1">
      <c r="B41" s="66"/>
      <c r="C41" s="70" t="s">
        <v>1145</v>
      </c>
      <c r="D41" s="87"/>
      <c r="E41" s="67"/>
    </row>
    <row r="42" spans="2:7" ht="21" customHeight="1">
      <c r="B42" s="66"/>
      <c r="C42" s="40"/>
      <c r="D42" s="40"/>
      <c r="E42" s="67"/>
    </row>
    <row r="43" spans="2:7" ht="21" customHeight="1">
      <c r="B43" s="66"/>
      <c r="C43" s="21" t="s">
        <v>1056</v>
      </c>
      <c r="D43" s="22"/>
      <c r="E43" s="67"/>
    </row>
    <row r="44" spans="2:7" ht="21" customHeight="1">
      <c r="B44" s="66"/>
      <c r="C44" s="39"/>
      <c r="D44" s="40"/>
      <c r="E44" s="67"/>
    </row>
    <row r="45" spans="2:7" ht="21" customHeight="1">
      <c r="B45" s="66"/>
      <c r="C45" s="260" t="s">
        <v>1074</v>
      </c>
      <c r="D45" s="40"/>
      <c r="E45" s="67"/>
    </row>
    <row r="46" spans="2:7" ht="21" customHeight="1">
      <c r="B46" s="66"/>
      <c r="C46" s="73" t="s">
        <v>1098</v>
      </c>
      <c r="D46" s="269" t="s">
        <v>1054</v>
      </c>
      <c r="E46" s="67"/>
    </row>
    <row r="47" spans="2:7" ht="21" customHeight="1">
      <c r="B47" s="66"/>
      <c r="C47" s="57"/>
      <c r="D47" s="53"/>
      <c r="E47" s="67"/>
    </row>
    <row r="48" spans="2:7" ht="21" customHeight="1">
      <c r="B48" s="66"/>
      <c r="C48" s="57"/>
      <c r="D48" s="53"/>
      <c r="E48" s="67"/>
    </row>
    <row r="49" spans="2:6" ht="21" customHeight="1">
      <c r="B49" s="66"/>
      <c r="C49" s="57"/>
      <c r="D49" s="53"/>
      <c r="E49" s="67"/>
    </row>
    <row r="50" spans="2:6" ht="21" customHeight="1">
      <c r="B50" s="66"/>
      <c r="C50" s="57"/>
      <c r="D50" s="53"/>
      <c r="E50" s="67"/>
    </row>
    <row r="51" spans="2:6" ht="21" customHeight="1">
      <c r="B51" s="66"/>
      <c r="C51" s="57"/>
      <c r="D51" s="53"/>
      <c r="E51" s="67"/>
    </row>
    <row r="52" spans="2:6" ht="21" customHeight="1">
      <c r="B52" s="66"/>
      <c r="C52" s="270" t="s">
        <v>1060</v>
      </c>
      <c r="D52" s="74">
        <f>SUM(D47:D51)</f>
        <v>0</v>
      </c>
      <c r="E52" s="67"/>
    </row>
    <row r="53" spans="2:6" ht="21" customHeight="1">
      <c r="B53" s="66"/>
      <c r="C53" s="40"/>
      <c r="D53" s="40"/>
      <c r="E53" s="67"/>
    </row>
    <row r="54" spans="2:6" ht="21" customHeight="1">
      <c r="B54" s="66"/>
      <c r="C54" s="271" t="s">
        <v>1075</v>
      </c>
      <c r="D54" s="40"/>
      <c r="E54" s="67"/>
      <c r="F54" s="91"/>
    </row>
    <row r="55" spans="2:6" ht="21" customHeight="1">
      <c r="B55" s="66"/>
      <c r="C55" s="73" t="s">
        <v>1098</v>
      </c>
      <c r="D55" s="269" t="s">
        <v>1054</v>
      </c>
      <c r="E55" s="67"/>
      <c r="F55" s="91"/>
    </row>
    <row r="56" spans="2:6" ht="21" customHeight="1">
      <c r="B56" s="66"/>
      <c r="C56" s="76" t="s">
        <v>12</v>
      </c>
      <c r="D56" s="77" t="e">
        <f>(+$D$12+$D$14)-Page3!$O$23</f>
        <v>#DIV/0!</v>
      </c>
      <c r="E56" s="67"/>
      <c r="F56" s="91"/>
    </row>
    <row r="57" spans="2:6" ht="21" customHeight="1">
      <c r="B57" s="66"/>
      <c r="C57" s="76" t="s">
        <v>7</v>
      </c>
      <c r="D57" s="77" t="e">
        <f>D56</f>
        <v>#DIV/0!</v>
      </c>
      <c r="E57" s="67"/>
      <c r="F57" s="69"/>
    </row>
    <row r="58" spans="2:6" ht="21" customHeight="1">
      <c r="B58" s="66"/>
      <c r="C58" s="78"/>
      <c r="D58" s="78"/>
      <c r="E58" s="67"/>
      <c r="F58" s="69"/>
    </row>
    <row r="59" spans="2:6" ht="21" customHeight="1">
      <c r="B59" s="66"/>
      <c r="C59" s="81" t="str">
        <f>Page1!C51</f>
        <v>Cais am Grant Tai Cymdeithasol - Ffurflen Caffael ac Adeiladu</v>
      </c>
      <c r="D59" s="40"/>
      <c r="E59" s="67"/>
    </row>
    <row r="60" spans="2:6">
      <c r="B60" s="82"/>
      <c r="C60" s="83"/>
      <c r="D60" s="83"/>
      <c r="E60" s="84"/>
    </row>
  </sheetData>
  <printOptions horizontalCentered="1"/>
  <pageMargins left="0.70866141732283505" right="0.70866141732283505" top="0.74803149606299202" bottom="0.74803149606299202" header="0.31496062992126" footer="0.31496062992126"/>
  <pageSetup paperSize="9" scale="68" orientation="portrait" r:id="rId1"/>
  <ignoredErrors>
    <ignoredError sqref="D57" evalError="1" listDataValidation="1" calculatedColumn="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50"/>
  <sheetViews>
    <sheetView topLeftCell="I10" zoomScale="70" zoomScaleNormal="70" workbookViewId="0">
      <selection activeCell="M19" sqref="M19"/>
    </sheetView>
  </sheetViews>
  <sheetFormatPr defaultColWidth="9.08984375" defaultRowHeight="15.5"/>
  <cols>
    <col min="1" max="1" width="2.453125" style="22" customWidth="1"/>
    <col min="2" max="2" width="3" style="22" customWidth="1"/>
    <col min="3" max="10" width="17.08984375" style="60" customWidth="1"/>
    <col min="11" max="11" width="17.08984375" style="62" customWidth="1"/>
    <col min="12" max="12" width="17.08984375" style="179" customWidth="1"/>
    <col min="13" max="13" width="17.08984375" style="60" customWidth="1"/>
    <col min="14" max="16" width="17.08984375" style="62" customWidth="1"/>
    <col min="17" max="17" width="3" style="22" customWidth="1"/>
    <col min="18" max="18" width="34.36328125" style="22" customWidth="1"/>
    <col min="19" max="19" width="6.90625" style="60" customWidth="1"/>
    <col min="20" max="20" width="24" style="60" customWidth="1"/>
    <col min="21" max="22" width="9.08984375" style="60"/>
    <col min="23" max="23" width="10.36328125" style="60" bestFit="1" customWidth="1"/>
    <col min="24" max="16384" width="9.08984375" style="60"/>
  </cols>
  <sheetData>
    <row r="1" spans="1:23" ht="12.75" customHeight="1">
      <c r="R1" s="60"/>
    </row>
    <row r="2" spans="1:23" ht="21" customHeight="1">
      <c r="B2" s="180"/>
      <c r="C2" s="181"/>
      <c r="D2" s="181"/>
      <c r="E2" s="181"/>
      <c r="F2" s="181"/>
      <c r="G2" s="181"/>
      <c r="H2" s="181"/>
      <c r="I2" s="181"/>
      <c r="J2" s="181"/>
      <c r="K2" s="182"/>
      <c r="L2" s="183"/>
      <c r="M2" s="181"/>
      <c r="N2" s="182"/>
      <c r="O2" s="182"/>
      <c r="P2" s="182"/>
      <c r="Q2" s="184"/>
      <c r="R2" s="60"/>
    </row>
    <row r="3" spans="1:23" ht="21" customHeight="1">
      <c r="B3" s="116"/>
      <c r="C3" s="21" t="s">
        <v>1057</v>
      </c>
      <c r="D3" s="22"/>
      <c r="E3" s="22"/>
      <c r="F3" s="22"/>
      <c r="G3" s="22"/>
      <c r="H3" s="22"/>
      <c r="I3" s="22"/>
      <c r="J3" s="22"/>
      <c r="K3" s="23"/>
      <c r="L3" s="99"/>
      <c r="M3" s="22"/>
      <c r="N3" s="23"/>
      <c r="O3" s="23"/>
      <c r="P3" s="23"/>
      <c r="Q3" s="119"/>
      <c r="R3" s="60"/>
    </row>
    <row r="4" spans="1:23" ht="11.25" customHeight="1">
      <c r="B4" s="116"/>
      <c r="C4" s="37"/>
      <c r="D4" s="37"/>
      <c r="E4" s="37"/>
      <c r="F4" s="37"/>
      <c r="G4" s="37"/>
      <c r="H4" s="37"/>
      <c r="I4" s="37"/>
      <c r="J4" s="37"/>
      <c r="K4" s="38"/>
      <c r="L4" s="152"/>
      <c r="M4" s="37"/>
      <c r="N4" s="38"/>
      <c r="O4" s="38"/>
      <c r="P4" s="38"/>
      <c r="Q4" s="119"/>
      <c r="R4" s="60"/>
    </row>
    <row r="5" spans="1:23" ht="33.75" customHeight="1">
      <c r="B5" s="116"/>
      <c r="C5" s="369" t="s">
        <v>1139</v>
      </c>
      <c r="D5" s="173" t="str">
        <f>Page1!$K$22</f>
        <v>*****</v>
      </c>
      <c r="E5" s="37"/>
      <c r="F5" s="37"/>
      <c r="G5" s="37"/>
      <c r="H5" s="37"/>
      <c r="I5" s="37"/>
      <c r="J5" s="153"/>
      <c r="K5" s="38"/>
      <c r="L5" s="152"/>
      <c r="M5" s="37"/>
      <c r="N5" s="38"/>
      <c r="O5" s="38"/>
      <c r="P5" s="38"/>
      <c r="Q5" s="119"/>
      <c r="R5" s="60"/>
    </row>
    <row r="6" spans="1:23" ht="33.75" customHeight="1">
      <c r="B6" s="116"/>
      <c r="C6" s="370"/>
      <c r="D6" s="185"/>
      <c r="E6" s="185"/>
      <c r="F6" s="185"/>
      <c r="G6" s="185"/>
      <c r="H6" s="185"/>
      <c r="I6" s="185"/>
      <c r="J6" s="185"/>
      <c r="K6" s="186"/>
      <c r="L6" s="187"/>
      <c r="M6" s="186"/>
      <c r="N6" s="188"/>
      <c r="O6" s="38"/>
      <c r="P6" s="38"/>
      <c r="Q6" s="119"/>
      <c r="R6" s="60"/>
    </row>
    <row r="7" spans="1:23" s="61" customFormat="1" ht="21" customHeight="1">
      <c r="A7" s="130"/>
      <c r="B7" s="189"/>
      <c r="C7" s="101">
        <v>1</v>
      </c>
      <c r="D7" s="101">
        <v>2</v>
      </c>
      <c r="E7" s="101">
        <v>3</v>
      </c>
      <c r="F7" s="102">
        <v>4</v>
      </c>
      <c r="G7" s="101">
        <v>5</v>
      </c>
      <c r="H7" s="103">
        <v>6</v>
      </c>
      <c r="I7" s="101">
        <v>7</v>
      </c>
      <c r="J7" s="104">
        <v>8</v>
      </c>
      <c r="K7" s="105">
        <v>9</v>
      </c>
      <c r="L7" s="106">
        <v>10</v>
      </c>
      <c r="M7" s="107">
        <v>11</v>
      </c>
      <c r="N7" s="105">
        <v>12</v>
      </c>
      <c r="O7" s="108">
        <v>13</v>
      </c>
      <c r="P7" s="108">
        <v>14</v>
      </c>
      <c r="Q7" s="190"/>
      <c r="R7" s="60"/>
      <c r="S7" s="60"/>
    </row>
    <row r="8" spans="1:23" s="61" customFormat="1" ht="47.25" customHeight="1">
      <c r="A8" s="130"/>
      <c r="B8" s="189"/>
      <c r="C8" s="191" t="s">
        <v>1099</v>
      </c>
      <c r="D8" s="277" t="s">
        <v>1100</v>
      </c>
      <c r="E8" s="191" t="s">
        <v>1101</v>
      </c>
      <c r="F8" s="277" t="s">
        <v>17</v>
      </c>
      <c r="G8" s="191" t="s">
        <v>1102</v>
      </c>
      <c r="H8" s="277" t="s">
        <v>1103</v>
      </c>
      <c r="I8" s="191" t="s">
        <v>20</v>
      </c>
      <c r="J8" s="277" t="s">
        <v>37</v>
      </c>
      <c r="K8" s="276" t="s">
        <v>22</v>
      </c>
      <c r="L8" s="276" t="s">
        <v>1018</v>
      </c>
      <c r="M8" s="277" t="s">
        <v>1022</v>
      </c>
      <c r="N8" s="374" t="s">
        <v>1059</v>
      </c>
      <c r="O8" s="276" t="s">
        <v>1076</v>
      </c>
      <c r="P8" s="276" t="s">
        <v>1104</v>
      </c>
      <c r="Q8" s="190"/>
      <c r="R8" s="60"/>
      <c r="S8" s="60"/>
      <c r="W8" s="193"/>
    </row>
    <row r="9" spans="1:23" s="61" customFormat="1" ht="61.5" customHeight="1">
      <c r="A9" s="130"/>
      <c r="B9" s="189"/>
      <c r="C9" s="278"/>
      <c r="D9" s="279"/>
      <c r="E9" s="278"/>
      <c r="F9" s="191" t="s">
        <v>1094</v>
      </c>
      <c r="G9" s="194"/>
      <c r="H9" s="195"/>
      <c r="I9" s="277" t="s">
        <v>35</v>
      </c>
      <c r="J9" s="277" t="s">
        <v>1017</v>
      </c>
      <c r="K9" s="109"/>
      <c r="L9" s="276" t="s">
        <v>1041</v>
      </c>
      <c r="M9" s="192"/>
      <c r="N9" s="374"/>
      <c r="O9" s="196" t="s">
        <v>1097</v>
      </c>
      <c r="P9" s="196"/>
      <c r="Q9" s="190"/>
      <c r="R9" s="60"/>
      <c r="S9" s="60"/>
      <c r="W9" s="193"/>
    </row>
    <row r="10" spans="1:23" s="130" customFormat="1" ht="21" customHeight="1">
      <c r="B10" s="189"/>
      <c r="C10" s="197"/>
      <c r="D10" s="115" t="s">
        <v>15</v>
      </c>
      <c r="E10" s="115" t="s">
        <v>16</v>
      </c>
      <c r="F10" s="115" t="s">
        <v>34</v>
      </c>
      <c r="G10" s="115" t="s">
        <v>18</v>
      </c>
      <c r="H10" s="115" t="s">
        <v>19</v>
      </c>
      <c r="I10" s="115" t="s">
        <v>36</v>
      </c>
      <c r="J10" s="110"/>
      <c r="K10" s="111"/>
      <c r="L10" s="112"/>
      <c r="M10" s="113"/>
      <c r="N10" s="114"/>
      <c r="O10" s="115" t="s">
        <v>21</v>
      </c>
      <c r="P10" s="115" t="s">
        <v>1042</v>
      </c>
      <c r="Q10" s="190"/>
      <c r="R10" s="60"/>
      <c r="S10" s="60"/>
    </row>
    <row r="11" spans="1:23" s="22" customFormat="1" ht="21" customHeight="1">
      <c r="B11" s="116"/>
      <c r="C11" s="92"/>
      <c r="D11" s="93"/>
      <c r="E11" s="58"/>
      <c r="F11" s="93"/>
      <c r="G11" s="58"/>
      <c r="H11" s="58"/>
      <c r="I11" s="58"/>
      <c r="J11" s="93"/>
      <c r="K11" s="204"/>
      <c r="L11" s="117">
        <f t="shared" ref="L11:L19" si="0">J11*K11</f>
        <v>0</v>
      </c>
      <c r="M11" s="117">
        <f>F11*J11</f>
        <v>0</v>
      </c>
      <c r="N11" s="118" t="e">
        <f>+L11*$F$22%</f>
        <v>#DIV/0!</v>
      </c>
      <c r="O11" s="118" t="e">
        <f>IF(P11="Y",(N11-(L11*0.42)),N11*IF(H11="IR",0.25,0.58))</f>
        <v>#DIV/0!</v>
      </c>
      <c r="P11" s="97"/>
      <c r="Q11" s="119"/>
      <c r="R11" s="69"/>
      <c r="S11" s="60"/>
    </row>
    <row r="12" spans="1:23" s="22" customFormat="1" ht="21" customHeight="1">
      <c r="B12" s="116"/>
      <c r="C12" s="92"/>
      <c r="D12" s="93"/>
      <c r="E12" s="58"/>
      <c r="F12" s="93"/>
      <c r="G12" s="58"/>
      <c r="H12" s="58"/>
      <c r="I12" s="58"/>
      <c r="J12" s="93"/>
      <c r="K12" s="204"/>
      <c r="L12" s="117">
        <f t="shared" si="0"/>
        <v>0</v>
      </c>
      <c r="M12" s="117">
        <f t="shared" ref="M12:M19" si="1">F12*J12</f>
        <v>0</v>
      </c>
      <c r="N12" s="118" t="e">
        <f t="shared" ref="N12:N19" si="2">+L12*$F$22%</f>
        <v>#DIV/0!</v>
      </c>
      <c r="O12" s="118" t="e">
        <f t="shared" ref="O12:O19" si="3">IF(P12="Y",(N12-(L12*0.42)),N12*IF(H12="IR",0.25,0.58))</f>
        <v>#DIV/0!</v>
      </c>
      <c r="P12" s="97"/>
      <c r="Q12" s="119"/>
      <c r="R12" s="60"/>
      <c r="S12" s="60"/>
    </row>
    <row r="13" spans="1:23" s="22" customFormat="1" ht="21" customHeight="1">
      <c r="B13" s="116"/>
      <c r="C13" s="92"/>
      <c r="D13" s="93"/>
      <c r="E13" s="58"/>
      <c r="F13" s="93"/>
      <c r="G13" s="58"/>
      <c r="H13" s="58"/>
      <c r="I13" s="58"/>
      <c r="J13" s="93"/>
      <c r="K13" s="204"/>
      <c r="L13" s="117">
        <f t="shared" si="0"/>
        <v>0</v>
      </c>
      <c r="M13" s="117">
        <f t="shared" si="1"/>
        <v>0</v>
      </c>
      <c r="N13" s="118" t="e">
        <f t="shared" si="2"/>
        <v>#DIV/0!</v>
      </c>
      <c r="O13" s="118" t="e">
        <f t="shared" si="3"/>
        <v>#DIV/0!</v>
      </c>
      <c r="P13" s="97"/>
      <c r="Q13" s="119"/>
      <c r="R13" s="60"/>
      <c r="S13" s="60"/>
    </row>
    <row r="14" spans="1:23" s="22" customFormat="1" ht="21" customHeight="1">
      <c r="B14" s="116"/>
      <c r="C14" s="92"/>
      <c r="D14" s="93"/>
      <c r="E14" s="58"/>
      <c r="F14" s="93"/>
      <c r="G14" s="58"/>
      <c r="H14" s="58"/>
      <c r="I14" s="58"/>
      <c r="J14" s="93"/>
      <c r="K14" s="204"/>
      <c r="L14" s="117">
        <f t="shared" si="0"/>
        <v>0</v>
      </c>
      <c r="M14" s="117">
        <f t="shared" si="1"/>
        <v>0</v>
      </c>
      <c r="N14" s="118" t="e">
        <f t="shared" si="2"/>
        <v>#DIV/0!</v>
      </c>
      <c r="O14" s="118" t="e">
        <f t="shared" si="3"/>
        <v>#DIV/0!</v>
      </c>
      <c r="P14" s="97"/>
      <c r="Q14" s="119"/>
      <c r="R14" s="60"/>
      <c r="S14" s="60"/>
    </row>
    <row r="15" spans="1:23" s="22" customFormat="1" ht="21" customHeight="1">
      <c r="B15" s="116"/>
      <c r="C15" s="92"/>
      <c r="D15" s="93"/>
      <c r="E15" s="58"/>
      <c r="F15" s="93"/>
      <c r="G15" s="58"/>
      <c r="H15" s="58"/>
      <c r="I15" s="58"/>
      <c r="J15" s="93"/>
      <c r="K15" s="204"/>
      <c r="L15" s="117">
        <f t="shared" si="0"/>
        <v>0</v>
      </c>
      <c r="M15" s="117">
        <f t="shared" si="1"/>
        <v>0</v>
      </c>
      <c r="N15" s="118" t="e">
        <f t="shared" si="2"/>
        <v>#DIV/0!</v>
      </c>
      <c r="O15" s="118" t="e">
        <f t="shared" si="3"/>
        <v>#DIV/0!</v>
      </c>
      <c r="P15" s="97"/>
      <c r="Q15" s="119"/>
      <c r="R15" s="60"/>
      <c r="S15" s="60"/>
    </row>
    <row r="16" spans="1:23" s="22" customFormat="1" ht="21" customHeight="1">
      <c r="B16" s="116"/>
      <c r="C16" s="92"/>
      <c r="D16" s="93"/>
      <c r="E16" s="58"/>
      <c r="F16" s="93"/>
      <c r="G16" s="58"/>
      <c r="H16" s="58"/>
      <c r="I16" s="58"/>
      <c r="J16" s="93"/>
      <c r="K16" s="204"/>
      <c r="L16" s="117">
        <f t="shared" si="0"/>
        <v>0</v>
      </c>
      <c r="M16" s="117">
        <f t="shared" si="1"/>
        <v>0</v>
      </c>
      <c r="N16" s="118" t="e">
        <f t="shared" si="2"/>
        <v>#DIV/0!</v>
      </c>
      <c r="O16" s="118" t="e">
        <f t="shared" si="3"/>
        <v>#DIV/0!</v>
      </c>
      <c r="P16" s="97"/>
      <c r="Q16" s="119"/>
      <c r="R16" s="60"/>
      <c r="S16" s="60"/>
    </row>
    <row r="17" spans="2:19" s="22" customFormat="1" ht="21" customHeight="1">
      <c r="B17" s="116"/>
      <c r="C17" s="92"/>
      <c r="D17" s="93"/>
      <c r="E17" s="58"/>
      <c r="F17" s="93"/>
      <c r="G17" s="58"/>
      <c r="H17" s="58"/>
      <c r="I17" s="58"/>
      <c r="J17" s="93"/>
      <c r="K17" s="204"/>
      <c r="L17" s="117">
        <f t="shared" si="0"/>
        <v>0</v>
      </c>
      <c r="M17" s="117">
        <f t="shared" si="1"/>
        <v>0</v>
      </c>
      <c r="N17" s="118" t="e">
        <f t="shared" si="2"/>
        <v>#DIV/0!</v>
      </c>
      <c r="O17" s="118" t="e">
        <f t="shared" si="3"/>
        <v>#DIV/0!</v>
      </c>
      <c r="P17" s="97"/>
      <c r="Q17" s="119"/>
      <c r="R17" s="60"/>
      <c r="S17" s="60"/>
    </row>
    <row r="18" spans="2:19" s="22" customFormat="1" ht="21" customHeight="1">
      <c r="B18" s="116"/>
      <c r="C18" s="92"/>
      <c r="D18" s="93"/>
      <c r="E18" s="58"/>
      <c r="F18" s="93"/>
      <c r="G18" s="58"/>
      <c r="H18" s="58"/>
      <c r="I18" s="58"/>
      <c r="J18" s="93"/>
      <c r="K18" s="204"/>
      <c r="L18" s="117">
        <f t="shared" si="0"/>
        <v>0</v>
      </c>
      <c r="M18" s="117">
        <f t="shared" si="1"/>
        <v>0</v>
      </c>
      <c r="N18" s="118" t="e">
        <f t="shared" si="2"/>
        <v>#DIV/0!</v>
      </c>
      <c r="O18" s="118" t="e">
        <f t="shared" si="3"/>
        <v>#DIV/0!</v>
      </c>
      <c r="P18" s="97"/>
      <c r="Q18" s="119"/>
      <c r="R18" s="60"/>
      <c r="S18" s="60"/>
    </row>
    <row r="19" spans="2:19" s="22" customFormat="1" ht="21" customHeight="1">
      <c r="B19" s="116"/>
      <c r="C19" s="94"/>
      <c r="D19" s="95"/>
      <c r="E19" s="96"/>
      <c r="F19" s="95"/>
      <c r="G19" s="96"/>
      <c r="H19" s="96"/>
      <c r="I19" s="96"/>
      <c r="J19" s="95"/>
      <c r="K19" s="205"/>
      <c r="L19" s="120">
        <f t="shared" si="0"/>
        <v>0</v>
      </c>
      <c r="M19" s="120">
        <f t="shared" si="1"/>
        <v>0</v>
      </c>
      <c r="N19" s="121" t="e">
        <f t="shared" si="2"/>
        <v>#DIV/0!</v>
      </c>
      <c r="O19" s="118" t="e">
        <f t="shared" si="3"/>
        <v>#DIV/0!</v>
      </c>
      <c r="P19" s="98"/>
      <c r="Q19" s="119"/>
      <c r="R19" s="60"/>
      <c r="S19" s="60"/>
    </row>
    <row r="20" spans="2:19" ht="21" customHeight="1">
      <c r="B20" s="116"/>
      <c r="C20" s="123"/>
      <c r="D20" s="123"/>
      <c r="E20" s="123"/>
      <c r="F20" s="122">
        <f>SUM($F$11:$F$19)</f>
        <v>0</v>
      </c>
      <c r="G20" s="123"/>
      <c r="H20" s="123"/>
      <c r="I20" s="123"/>
      <c r="J20" s="122">
        <f>SUM($J$11:$J$19)</f>
        <v>0</v>
      </c>
      <c r="K20" s="206"/>
      <c r="L20" s="125">
        <f>SUM($L$11:$L$19)</f>
        <v>0</v>
      </c>
      <c r="M20" s="124">
        <f>SUM($M$11:$M$19)</f>
        <v>0</v>
      </c>
      <c r="N20" s="124" t="e">
        <f>SUM($N$11:$N$19)</f>
        <v>#DIV/0!</v>
      </c>
      <c r="O20" s="125" t="e">
        <f>SUM($O$11:$O$19)</f>
        <v>#DIV/0!</v>
      </c>
      <c r="P20" s="126"/>
      <c r="Q20" s="119"/>
      <c r="R20" s="69"/>
      <c r="S20" s="22"/>
    </row>
    <row r="21" spans="2:19" ht="27.75" customHeight="1">
      <c r="B21" s="116"/>
      <c r="C21" s="37"/>
      <c r="D21" s="37"/>
      <c r="E21" s="37"/>
      <c r="F21" s="37"/>
      <c r="G21" s="37"/>
      <c r="H21" s="37"/>
      <c r="I21" s="37"/>
      <c r="J21" s="37"/>
      <c r="K21" s="37"/>
      <c r="L21" s="377" t="s">
        <v>1079</v>
      </c>
      <c r="M21" s="378"/>
      <c r="N21" s="378"/>
      <c r="O21" s="207">
        <f>Page4!I37</f>
        <v>0</v>
      </c>
      <c r="P21" s="38"/>
      <c r="Q21" s="119"/>
      <c r="R21" s="60"/>
      <c r="S21" s="22"/>
    </row>
    <row r="22" spans="2:19" ht="27.75" customHeight="1">
      <c r="B22" s="116"/>
      <c r="C22" s="371" t="s">
        <v>1047</v>
      </c>
      <c r="D22" s="372"/>
      <c r="E22" s="373"/>
      <c r="F22" s="375" t="e">
        <f>ROUNDUP(((Page2!$D$12)-Page4!$I$37)/$L$20%,4)</f>
        <v>#DIV/0!</v>
      </c>
      <c r="G22" s="376"/>
      <c r="H22" s="37"/>
      <c r="I22" s="127"/>
      <c r="J22" s="37"/>
      <c r="K22" s="38"/>
      <c r="L22" s="379" t="s">
        <v>1044</v>
      </c>
      <c r="M22" s="379"/>
      <c r="N22" s="379"/>
      <c r="O22" s="208"/>
      <c r="P22" s="38"/>
      <c r="Q22" s="119"/>
      <c r="R22" s="69"/>
    </row>
    <row r="23" spans="2:19" ht="27.75" customHeight="1">
      <c r="B23" s="116"/>
      <c r="C23" s="272" t="s">
        <v>1078</v>
      </c>
      <c r="D23" s="128"/>
      <c r="E23" s="128"/>
      <c r="F23" s="128"/>
      <c r="G23" s="127"/>
      <c r="H23" s="37"/>
      <c r="I23" s="37"/>
      <c r="J23" s="37"/>
      <c r="K23" s="38"/>
      <c r="L23" s="368" t="s">
        <v>1045</v>
      </c>
      <c r="M23" s="368"/>
      <c r="N23" s="368"/>
      <c r="O23" s="209" t="e">
        <f>ROUNDUP(O20+O21-O22,0)</f>
        <v>#DIV/0!</v>
      </c>
      <c r="P23" s="38"/>
      <c r="Q23" s="119"/>
      <c r="R23" s="69"/>
    </row>
    <row r="24" spans="2:19" ht="21" customHeight="1">
      <c r="B24" s="116"/>
      <c r="C24" s="127" t="s">
        <v>1043</v>
      </c>
      <c r="D24" s="128"/>
      <c r="E24" s="127"/>
      <c r="F24" s="128"/>
      <c r="G24" s="127"/>
      <c r="H24" s="37"/>
      <c r="I24" s="100"/>
      <c r="J24" s="37"/>
      <c r="K24" s="38"/>
      <c r="L24" s="152"/>
      <c r="M24" s="37"/>
      <c r="N24" s="38"/>
      <c r="O24" s="38"/>
      <c r="P24" s="38"/>
      <c r="Q24" s="119"/>
      <c r="R24" s="60"/>
    </row>
    <row r="25" spans="2:19" ht="21" customHeight="1">
      <c r="B25" s="116"/>
      <c r="C25" s="37"/>
      <c r="D25" s="37"/>
      <c r="E25" s="37"/>
      <c r="F25" s="37"/>
      <c r="G25" s="37"/>
      <c r="H25" s="37"/>
      <c r="I25" s="100"/>
      <c r="J25" s="37"/>
      <c r="K25" s="38"/>
      <c r="L25" s="152"/>
      <c r="M25" s="37"/>
      <c r="N25" s="38"/>
      <c r="O25" s="38"/>
      <c r="P25" s="38"/>
      <c r="Q25" s="119"/>
      <c r="R25" s="60"/>
    </row>
    <row r="26" spans="2:19" ht="21" customHeight="1">
      <c r="B26" s="116"/>
      <c r="C26" s="37"/>
      <c r="D26" s="37"/>
      <c r="E26" s="37"/>
      <c r="F26" s="37"/>
      <c r="G26" s="37"/>
      <c r="H26" s="37"/>
      <c r="I26" s="100"/>
      <c r="J26" s="37"/>
      <c r="K26" s="38"/>
      <c r="L26" s="152"/>
      <c r="M26" s="37"/>
      <c r="N26" s="38"/>
      <c r="O26" s="38"/>
      <c r="P26" s="38"/>
      <c r="Q26" s="119"/>
      <c r="R26" s="60"/>
    </row>
    <row r="27" spans="2:19" ht="21" customHeight="1">
      <c r="B27" s="116"/>
      <c r="C27" s="37"/>
      <c r="D27" s="37"/>
      <c r="E27" s="37"/>
      <c r="F27" s="37"/>
      <c r="G27" s="37"/>
      <c r="H27" s="37"/>
      <c r="I27" s="100"/>
      <c r="J27" s="37"/>
      <c r="K27" s="38"/>
      <c r="L27" s="152"/>
      <c r="M27" s="37"/>
      <c r="N27" s="38"/>
      <c r="O27" s="38"/>
      <c r="P27" s="38"/>
      <c r="Q27" s="119"/>
      <c r="R27" s="60"/>
    </row>
    <row r="28" spans="2:19" ht="21" customHeight="1">
      <c r="B28" s="116"/>
      <c r="C28" s="37"/>
      <c r="D28" s="37"/>
      <c r="E28" s="37"/>
      <c r="F28" s="37"/>
      <c r="G28" s="37"/>
      <c r="H28" s="37"/>
      <c r="I28" s="100"/>
      <c r="J28" s="37"/>
      <c r="K28" s="38"/>
      <c r="L28" s="152"/>
      <c r="M28" s="37"/>
      <c r="N28" s="38"/>
      <c r="O28" s="38"/>
      <c r="P28" s="38"/>
      <c r="Q28" s="119"/>
      <c r="R28" s="60"/>
    </row>
    <row r="29" spans="2:19" ht="21" customHeight="1">
      <c r="B29" s="116"/>
      <c r="C29" s="37"/>
      <c r="D29" s="37"/>
      <c r="E29" s="37"/>
      <c r="F29" s="37"/>
      <c r="G29" s="37"/>
      <c r="H29" s="37"/>
      <c r="I29" s="100"/>
      <c r="J29" s="37"/>
      <c r="K29" s="38"/>
      <c r="L29" s="152"/>
      <c r="M29" s="37"/>
      <c r="N29" s="38"/>
      <c r="O29" s="38"/>
      <c r="P29" s="38"/>
      <c r="Q29" s="119"/>
      <c r="R29" s="60"/>
    </row>
    <row r="30" spans="2:19" ht="21" customHeight="1">
      <c r="B30" s="116"/>
      <c r="C30" s="37"/>
      <c r="D30" s="37"/>
      <c r="E30" s="37"/>
      <c r="F30" s="37"/>
      <c r="G30" s="37"/>
      <c r="H30" s="37"/>
      <c r="I30" s="100"/>
      <c r="J30" s="37"/>
      <c r="K30" s="38"/>
      <c r="L30" s="152"/>
      <c r="M30" s="37"/>
      <c r="N30" s="38"/>
      <c r="O30" s="38"/>
      <c r="P30" s="38"/>
      <c r="Q30" s="119"/>
      <c r="R30" s="60"/>
    </row>
    <row r="31" spans="2:19" ht="21" customHeight="1">
      <c r="B31" s="116"/>
      <c r="C31" s="37"/>
      <c r="D31" s="37"/>
      <c r="E31" s="37"/>
      <c r="F31" s="37"/>
      <c r="G31" s="37"/>
      <c r="H31" s="37"/>
      <c r="I31" s="100"/>
      <c r="J31" s="37"/>
      <c r="K31" s="38"/>
      <c r="L31" s="152"/>
      <c r="M31" s="37"/>
      <c r="N31" s="38"/>
      <c r="O31" s="38"/>
      <c r="P31" s="38"/>
      <c r="Q31" s="119"/>
      <c r="R31" s="60"/>
    </row>
    <row r="32" spans="2:19" ht="21" customHeight="1">
      <c r="B32" s="116"/>
      <c r="C32" s="37"/>
      <c r="D32" s="37"/>
      <c r="E32" s="37"/>
      <c r="F32" s="37"/>
      <c r="G32" s="37"/>
      <c r="H32" s="37"/>
      <c r="I32" s="100"/>
      <c r="J32" s="37"/>
      <c r="K32" s="38"/>
      <c r="L32" s="152"/>
      <c r="M32" s="37"/>
      <c r="N32" s="38"/>
      <c r="O32" s="38"/>
      <c r="P32" s="38"/>
      <c r="Q32" s="119"/>
      <c r="R32" s="60"/>
    </row>
    <row r="33" spans="2:18" ht="21" customHeight="1">
      <c r="B33" s="116"/>
      <c r="C33" s="37"/>
      <c r="D33" s="37"/>
      <c r="E33" s="37"/>
      <c r="F33" s="37"/>
      <c r="G33" s="37"/>
      <c r="H33" s="37"/>
      <c r="I33" s="100"/>
      <c r="J33" s="37"/>
      <c r="K33" s="38"/>
      <c r="L33" s="152"/>
      <c r="M33" s="37"/>
      <c r="N33" s="38"/>
      <c r="O33" s="38"/>
      <c r="P33" s="38"/>
      <c r="Q33" s="119"/>
      <c r="R33" s="60"/>
    </row>
    <row r="34" spans="2:18" ht="21" customHeight="1">
      <c r="B34" s="116"/>
      <c r="C34" s="37"/>
      <c r="D34" s="37"/>
      <c r="E34" s="37"/>
      <c r="F34" s="37"/>
      <c r="G34" s="37"/>
      <c r="H34" s="37"/>
      <c r="I34" s="100"/>
      <c r="J34" s="37"/>
      <c r="K34" s="38"/>
      <c r="L34" s="152"/>
      <c r="M34" s="37"/>
      <c r="N34" s="38"/>
      <c r="O34" s="38"/>
      <c r="P34" s="38"/>
      <c r="Q34" s="119"/>
      <c r="R34" s="60"/>
    </row>
    <row r="35" spans="2:18" ht="21" customHeight="1">
      <c r="B35" s="116"/>
      <c r="C35" s="37"/>
      <c r="D35" s="37"/>
      <c r="E35" s="37"/>
      <c r="F35" s="37"/>
      <c r="G35" s="37"/>
      <c r="H35" s="37"/>
      <c r="I35" s="100"/>
      <c r="J35" s="37"/>
      <c r="K35" s="38"/>
      <c r="L35" s="152"/>
      <c r="M35" s="37"/>
      <c r="N35" s="38"/>
      <c r="O35" s="38"/>
      <c r="P35" s="38"/>
      <c r="Q35" s="119"/>
      <c r="R35" s="60"/>
    </row>
    <row r="36" spans="2:18" ht="21" customHeight="1">
      <c r="B36" s="116"/>
      <c r="C36" s="37"/>
      <c r="D36" s="37"/>
      <c r="E36" s="37"/>
      <c r="F36" s="37"/>
      <c r="G36" s="37"/>
      <c r="H36" s="37"/>
      <c r="I36" s="100"/>
      <c r="J36" s="37"/>
      <c r="K36" s="38"/>
      <c r="L36" s="152"/>
      <c r="M36" s="37"/>
      <c r="N36" s="38"/>
      <c r="O36" s="38"/>
      <c r="P36" s="38"/>
      <c r="Q36" s="119"/>
      <c r="R36" s="60"/>
    </row>
    <row r="37" spans="2:18" ht="21" customHeight="1">
      <c r="B37" s="116"/>
      <c r="C37" s="157" t="str">
        <f>Page1!C51</f>
        <v>Cais am Grant Tai Cymdeithasol - Ffurflen Caffael ac Adeiladu</v>
      </c>
      <c r="D37" s="157"/>
      <c r="E37" s="157"/>
      <c r="F37" s="157"/>
      <c r="G37" s="157"/>
      <c r="H37" s="157"/>
      <c r="I37" s="157"/>
      <c r="J37" s="157"/>
      <c r="K37" s="158"/>
      <c r="L37" s="198"/>
      <c r="M37" s="157"/>
      <c r="N37" s="158"/>
      <c r="O37" s="129"/>
      <c r="P37" s="129" t="s">
        <v>23</v>
      </c>
      <c r="Q37" s="119"/>
      <c r="R37" s="60"/>
    </row>
    <row r="38" spans="2:18" ht="21" customHeight="1">
      <c r="B38" s="199"/>
      <c r="C38" s="200"/>
      <c r="D38" s="200"/>
      <c r="E38" s="200"/>
      <c r="F38" s="200"/>
      <c r="G38" s="200"/>
      <c r="H38" s="200"/>
      <c r="I38" s="200"/>
      <c r="J38" s="200"/>
      <c r="K38" s="201"/>
      <c r="L38" s="202"/>
      <c r="M38" s="200"/>
      <c r="N38" s="201"/>
      <c r="O38" s="201"/>
      <c r="P38" s="201"/>
      <c r="Q38" s="203"/>
      <c r="R38" s="60"/>
    </row>
    <row r="39" spans="2:18" ht="21" customHeight="1">
      <c r="C39" s="22"/>
      <c r="D39" s="22"/>
      <c r="E39" s="22"/>
      <c r="F39" s="22"/>
      <c r="G39" s="22"/>
      <c r="H39" s="22"/>
      <c r="I39" s="22"/>
      <c r="J39" s="22"/>
      <c r="K39" s="23"/>
      <c r="L39" s="99"/>
      <c r="M39" s="62"/>
      <c r="O39" s="23"/>
      <c r="P39" s="23"/>
    </row>
    <row r="40" spans="2:18" ht="21" customHeight="1">
      <c r="G40" s="60" t="s">
        <v>39</v>
      </c>
      <c r="M40" s="62"/>
    </row>
    <row r="41" spans="2:18" ht="21" customHeight="1">
      <c r="M41" s="62"/>
    </row>
    <row r="42" spans="2:18" ht="21" customHeight="1">
      <c r="M42" s="62"/>
    </row>
    <row r="43" spans="2:18" ht="21" customHeight="1">
      <c r="M43" s="62"/>
    </row>
    <row r="44" spans="2:18">
      <c r="M44" s="62"/>
    </row>
    <row r="45" spans="2:18">
      <c r="M45" s="62"/>
    </row>
    <row r="46" spans="2:18">
      <c r="M46" s="62"/>
    </row>
    <row r="47" spans="2:18">
      <c r="M47" s="62"/>
    </row>
    <row r="48" spans="2:18">
      <c r="M48" s="62"/>
    </row>
    <row r="49" spans="13:13">
      <c r="M49" s="62"/>
    </row>
    <row r="50" spans="13:13">
      <c r="M50" s="62"/>
    </row>
  </sheetData>
  <mergeCells count="7">
    <mergeCell ref="L23:N23"/>
    <mergeCell ref="C5:C6"/>
    <mergeCell ref="C22:E22"/>
    <mergeCell ref="N8:N9"/>
    <mergeCell ref="F22:G22"/>
    <mergeCell ref="L21:N21"/>
    <mergeCell ref="L22:N22"/>
  </mergeCells>
  <printOptions horizontalCentered="1"/>
  <pageMargins left="0.7" right="0.7" top="0.75" bottom="0.75" header="0.3" footer="0.3"/>
  <pageSetup paperSize="9" scale="55" orientation="landscape" r:id="rId1"/>
  <ignoredErrors>
    <ignoredError sqref="D10:P10" numberStoredAsText="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WGDd!$O$3:$O$9</xm:f>
          </x14:formula1>
          <xm:sqref>D11:D19</xm:sqref>
        </x14:dataValidation>
        <x14:dataValidation type="list" allowBlank="1" showInputMessage="1" showErrorMessage="1">
          <x14:formula1>
            <xm:f>WGDd!$N$3:$N$12</xm:f>
          </x14:formula1>
          <xm:sqref>C11:C19</xm:sqref>
        </x14:dataValidation>
        <x14:dataValidation type="list" allowBlank="1" showInputMessage="1" showErrorMessage="1">
          <x14:formula1>
            <xm:f>WGDd!$Q$3:$Q$21</xm:f>
          </x14:formula1>
          <xm:sqref>G11:G19</xm:sqref>
        </x14:dataValidation>
        <x14:dataValidation type="list" allowBlank="1" showInputMessage="1" showErrorMessage="1">
          <x14:formula1>
            <xm:f>WGDd!$R$3:$R$6</xm:f>
          </x14:formula1>
          <xm:sqref>H11:H19</xm:sqref>
        </x14:dataValidation>
        <x14:dataValidation type="list" allowBlank="1" showInputMessage="1" showErrorMessage="1">
          <x14:formula1>
            <xm:f>WGDd!$S$4:$S$10</xm:f>
          </x14:formula1>
          <xm:sqref>I11:I19</xm:sqref>
        </x14:dataValidation>
        <x14:dataValidation type="list" allowBlank="1" showInputMessage="1" showErrorMessage="1">
          <x14:formula1>
            <xm:f>WGDd!$P$3:$P$14</xm:f>
          </x14:formula1>
          <xm:sqref>E11:E19</xm:sqref>
        </x14:dataValidation>
        <x14:dataValidation type="list" allowBlank="1" showInputMessage="1" showErrorMessage="1">
          <x14:formula1>
            <xm:f>WGDd!$T$3:$T$4</xm:f>
          </x14:formula1>
          <xm:sqref>P11:P19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R48"/>
  <sheetViews>
    <sheetView topLeftCell="A19" zoomScale="85" zoomScaleNormal="85" workbookViewId="0">
      <selection activeCell="C56" sqref="C56"/>
    </sheetView>
  </sheetViews>
  <sheetFormatPr defaultColWidth="9.08984375" defaultRowHeight="21" customHeight="1"/>
  <cols>
    <col min="1" max="1" width="2.6328125" style="22" customWidth="1"/>
    <col min="2" max="2" width="3.6328125" style="22" customWidth="1"/>
    <col min="3" max="3" width="42.453125" style="22" customWidth="1"/>
    <col min="4" max="4" width="15.54296875" style="23" customWidth="1"/>
    <col min="5" max="5" width="15.54296875" style="22" customWidth="1"/>
    <col min="6" max="6" width="15.54296875" style="23" customWidth="1"/>
    <col min="7" max="8" width="15.54296875" style="22" customWidth="1"/>
    <col min="9" max="9" width="15.54296875" style="23" customWidth="1"/>
    <col min="10" max="10" width="3.6328125" style="22" customWidth="1"/>
    <col min="11" max="11" width="7.36328125" style="22" customWidth="1"/>
    <col min="12" max="12" width="10.36328125" style="22" bestFit="1" customWidth="1"/>
    <col min="13" max="13" width="13" style="22" customWidth="1"/>
    <col min="14" max="16384" width="9.08984375" style="22"/>
  </cols>
  <sheetData>
    <row r="1" spans="2:18" ht="11.25" customHeight="1">
      <c r="E1" s="130"/>
      <c r="F1" s="99"/>
      <c r="G1" s="130"/>
      <c r="N1" s="131"/>
    </row>
    <row r="2" spans="2:18" ht="21" customHeight="1">
      <c r="B2" s="132"/>
      <c r="C2" s="133"/>
      <c r="D2" s="134"/>
      <c r="E2" s="133"/>
      <c r="F2" s="134"/>
      <c r="G2" s="133"/>
      <c r="H2" s="133"/>
      <c r="I2" s="134"/>
      <c r="J2" s="135"/>
    </row>
    <row r="3" spans="2:18" ht="21" customHeight="1">
      <c r="B3" s="136"/>
      <c r="C3" s="21" t="s">
        <v>1058</v>
      </c>
      <c r="H3" s="21"/>
      <c r="I3" s="137"/>
      <c r="J3" s="138"/>
    </row>
    <row r="4" spans="2:18" ht="21" customHeight="1">
      <c r="B4" s="136"/>
      <c r="C4" s="36"/>
      <c r="D4" s="38"/>
      <c r="E4" s="37"/>
      <c r="F4" s="38"/>
      <c r="G4" s="37"/>
      <c r="H4" s="36"/>
      <c r="I4" s="139"/>
      <c r="J4" s="138"/>
    </row>
    <row r="5" spans="2:18" ht="21" customHeight="1">
      <c r="B5" s="136"/>
      <c r="C5" s="283" t="s">
        <v>1080</v>
      </c>
      <c r="D5" s="38"/>
      <c r="E5" s="37"/>
      <c r="F5" s="38"/>
      <c r="G5" s="37"/>
      <c r="H5" s="36"/>
      <c r="I5" s="139"/>
      <c r="J5" s="138"/>
    </row>
    <row r="6" spans="2:18" ht="21" customHeight="1">
      <c r="B6" s="136"/>
      <c r="C6" s="185" t="s">
        <v>1105</v>
      </c>
      <c r="D6" s="38"/>
      <c r="E6" s="37"/>
      <c r="F6" s="38"/>
      <c r="G6" s="37"/>
      <c r="H6" s="36"/>
      <c r="I6" s="139"/>
      <c r="J6" s="138"/>
    </row>
    <row r="7" spans="2:18" ht="21" customHeight="1">
      <c r="B7" s="136"/>
      <c r="C7" s="380" t="s">
        <v>1086</v>
      </c>
      <c r="D7" s="381"/>
      <c r="E7" s="381"/>
      <c r="F7" s="381"/>
      <c r="G7" s="381"/>
      <c r="H7" s="382"/>
      <c r="I7" s="273"/>
      <c r="J7" s="140"/>
    </row>
    <row r="8" spans="2:18" ht="21" customHeight="1">
      <c r="B8" s="136"/>
      <c r="C8" s="380" t="s">
        <v>1085</v>
      </c>
      <c r="D8" s="381"/>
      <c r="E8" s="381"/>
      <c r="F8" s="381"/>
      <c r="G8" s="381"/>
      <c r="H8" s="382"/>
      <c r="I8" s="257"/>
      <c r="J8" s="138"/>
      <c r="R8" s="254"/>
    </row>
    <row r="9" spans="2:18" ht="21" customHeight="1">
      <c r="B9" s="136"/>
      <c r="C9" s="380" t="s">
        <v>1087</v>
      </c>
      <c r="D9" s="381"/>
      <c r="E9" s="381"/>
      <c r="F9" s="381"/>
      <c r="G9" s="381"/>
      <c r="H9" s="382"/>
      <c r="I9" s="257"/>
      <c r="J9" s="138"/>
    </row>
    <row r="10" spans="2:18" ht="21" customHeight="1">
      <c r="B10" s="136"/>
      <c r="C10" s="380" t="s">
        <v>1088</v>
      </c>
      <c r="D10" s="381"/>
      <c r="E10" s="381"/>
      <c r="F10" s="381"/>
      <c r="G10" s="381"/>
      <c r="H10" s="382"/>
      <c r="I10" s="257"/>
      <c r="J10" s="138"/>
    </row>
    <row r="11" spans="2:18" ht="21" customHeight="1">
      <c r="B11" s="136"/>
      <c r="C11" s="37"/>
      <c r="D11" s="38"/>
      <c r="E11" s="37"/>
      <c r="F11" s="38"/>
      <c r="G11" s="37"/>
      <c r="H11" s="37"/>
      <c r="I11" s="252"/>
      <c r="J11" s="138"/>
    </row>
    <row r="12" spans="2:18" ht="21" customHeight="1">
      <c r="B12" s="136"/>
      <c r="C12" s="283" t="s">
        <v>1083</v>
      </c>
      <c r="D12" s="38"/>
      <c r="E12" s="37"/>
      <c r="F12" s="38"/>
      <c r="G12" s="37"/>
      <c r="H12" s="36"/>
      <c r="I12" s="253"/>
      <c r="J12" s="138"/>
    </row>
    <row r="13" spans="2:18" ht="21" customHeight="1">
      <c r="B13" s="136"/>
      <c r="C13" s="185" t="s">
        <v>1105</v>
      </c>
      <c r="D13" s="38"/>
      <c r="E13" s="37"/>
      <c r="F13" s="38"/>
      <c r="G13" s="37"/>
      <c r="H13" s="36"/>
      <c r="I13" s="253"/>
      <c r="J13" s="138"/>
    </row>
    <row r="14" spans="2:18" ht="21" customHeight="1">
      <c r="B14" s="136"/>
      <c r="C14" s="380" t="s">
        <v>1089</v>
      </c>
      <c r="D14" s="381"/>
      <c r="E14" s="381"/>
      <c r="F14" s="381"/>
      <c r="G14" s="381"/>
      <c r="H14" s="382"/>
      <c r="I14" s="273"/>
      <c r="J14" s="140"/>
    </row>
    <row r="15" spans="2:18" ht="21" customHeight="1">
      <c r="B15" s="136"/>
      <c r="C15" s="380" t="s">
        <v>1090</v>
      </c>
      <c r="D15" s="381"/>
      <c r="E15" s="381"/>
      <c r="F15" s="381"/>
      <c r="G15" s="381"/>
      <c r="H15" s="382"/>
      <c r="I15" s="257"/>
      <c r="J15" s="138"/>
    </row>
    <row r="16" spans="2:18" ht="21" customHeight="1">
      <c r="B16" s="136"/>
      <c r="C16" s="380" t="s">
        <v>1091</v>
      </c>
      <c r="D16" s="381"/>
      <c r="E16" s="381"/>
      <c r="F16" s="381"/>
      <c r="G16" s="381"/>
      <c r="H16" s="382"/>
      <c r="I16" s="257"/>
      <c r="J16" s="138"/>
    </row>
    <row r="17" spans="2:11" ht="21" customHeight="1">
      <c r="B17" s="136"/>
      <c r="C17" s="380" t="s">
        <v>1092</v>
      </c>
      <c r="D17" s="381"/>
      <c r="E17" s="381"/>
      <c r="F17" s="381"/>
      <c r="G17" s="381"/>
      <c r="H17" s="382"/>
      <c r="I17" s="257"/>
      <c r="J17" s="138"/>
    </row>
    <row r="18" spans="2:11" ht="21" customHeight="1">
      <c r="B18" s="136"/>
      <c r="C18" s="37"/>
      <c r="D18" s="38"/>
      <c r="E18" s="37"/>
      <c r="F18" s="38"/>
      <c r="G18" s="37"/>
      <c r="H18" s="37"/>
      <c r="I18" s="38"/>
      <c r="J18" s="138"/>
    </row>
    <row r="19" spans="2:11" ht="21" customHeight="1">
      <c r="B19" s="136"/>
      <c r="C19" s="387" t="s">
        <v>1106</v>
      </c>
      <c r="D19" s="389"/>
      <c r="E19" s="390"/>
      <c r="F19" s="390"/>
      <c r="G19" s="390"/>
      <c r="H19" s="390"/>
      <c r="I19" s="391"/>
      <c r="J19" s="141"/>
    </row>
    <row r="20" spans="2:11" ht="21" customHeight="1">
      <c r="B20" s="136"/>
      <c r="C20" s="388"/>
      <c r="D20" s="392"/>
      <c r="E20" s="393"/>
      <c r="F20" s="393"/>
      <c r="G20" s="393"/>
      <c r="H20" s="393"/>
      <c r="I20" s="394"/>
      <c r="J20" s="138"/>
    </row>
    <row r="21" spans="2:11" ht="21" customHeight="1">
      <c r="B21" s="136"/>
      <c r="C21" s="128"/>
      <c r="D21" s="38"/>
      <c r="E21" s="37"/>
      <c r="F21" s="38"/>
      <c r="G21" s="37"/>
      <c r="H21" s="37"/>
      <c r="I21" s="38"/>
      <c r="J21" s="138"/>
    </row>
    <row r="22" spans="2:11" ht="21" customHeight="1">
      <c r="B22" s="136"/>
      <c r="C22" s="21" t="s">
        <v>1077</v>
      </c>
      <c r="H22" s="21"/>
      <c r="I22" s="137"/>
      <c r="J22" s="138"/>
    </row>
    <row r="23" spans="2:11" ht="21" customHeight="1">
      <c r="B23" s="136"/>
      <c r="C23" s="37" t="s">
        <v>1084</v>
      </c>
      <c r="D23" s="38"/>
      <c r="E23" s="37"/>
      <c r="F23" s="38"/>
      <c r="G23" s="37"/>
      <c r="H23" s="36"/>
      <c r="I23" s="139"/>
      <c r="J23" s="138"/>
    </row>
    <row r="24" spans="2:11" ht="21" customHeight="1">
      <c r="B24" s="136"/>
      <c r="C24" s="36"/>
      <c r="D24" s="386" t="s">
        <v>1048</v>
      </c>
      <c r="E24" s="386"/>
      <c r="F24" s="386"/>
      <c r="G24" s="385" t="s">
        <v>1049</v>
      </c>
      <c r="H24" s="385"/>
      <c r="I24" s="385"/>
      <c r="J24" s="138"/>
    </row>
    <row r="25" spans="2:11" ht="53.25" customHeight="1">
      <c r="B25" s="136"/>
      <c r="C25" s="36"/>
      <c r="D25" s="280" t="s">
        <v>1041</v>
      </c>
      <c r="E25" s="261" t="s">
        <v>1107</v>
      </c>
      <c r="F25" s="262" t="s">
        <v>1053</v>
      </c>
      <c r="G25" s="281" t="s">
        <v>1041</v>
      </c>
      <c r="H25" s="261" t="s">
        <v>1107</v>
      </c>
      <c r="I25" s="262" t="s">
        <v>2</v>
      </c>
      <c r="J25" s="138"/>
    </row>
    <row r="26" spans="2:11" ht="30" customHeight="1">
      <c r="B26" s="136"/>
      <c r="C26" s="282" t="s">
        <v>32</v>
      </c>
      <c r="D26" s="163"/>
      <c r="E26" s="164"/>
      <c r="F26" s="142">
        <f t="shared" ref="F26:F32" si="0">+E26*D26</f>
        <v>0</v>
      </c>
      <c r="G26" s="169"/>
      <c r="H26" s="164"/>
      <c r="I26" s="142">
        <f>G26*H26</f>
        <v>0</v>
      </c>
      <c r="J26" s="138"/>
      <c r="K26" s="69"/>
    </row>
    <row r="27" spans="2:11" ht="30" customHeight="1">
      <c r="B27" s="136"/>
      <c r="C27" s="174" t="s">
        <v>25</v>
      </c>
      <c r="D27" s="163"/>
      <c r="E27" s="164"/>
      <c r="F27" s="142">
        <f t="shared" si="0"/>
        <v>0</v>
      </c>
      <c r="G27" s="169"/>
      <c r="H27" s="164"/>
      <c r="I27" s="142">
        <f t="shared" ref="I27:I32" si="1">G27*H27</f>
        <v>0</v>
      </c>
      <c r="J27" s="138"/>
    </row>
    <row r="28" spans="2:11" ht="30" customHeight="1">
      <c r="B28" s="136"/>
      <c r="C28" s="174" t="s">
        <v>26</v>
      </c>
      <c r="D28" s="163"/>
      <c r="E28" s="164"/>
      <c r="F28" s="142">
        <f t="shared" si="0"/>
        <v>0</v>
      </c>
      <c r="G28" s="169"/>
      <c r="H28" s="164"/>
      <c r="I28" s="142">
        <f t="shared" si="1"/>
        <v>0</v>
      </c>
      <c r="J28" s="138"/>
    </row>
    <row r="29" spans="2:11" ht="30" customHeight="1">
      <c r="B29" s="136"/>
      <c r="C29" s="174" t="s">
        <v>27</v>
      </c>
      <c r="D29" s="165"/>
      <c r="E29" s="166"/>
      <c r="F29" s="142">
        <f t="shared" si="0"/>
        <v>0</v>
      </c>
      <c r="G29" s="169"/>
      <c r="H29" s="164"/>
      <c r="I29" s="142">
        <f t="shared" si="1"/>
        <v>0</v>
      </c>
      <c r="J29" s="138"/>
    </row>
    <row r="30" spans="2:11" ht="30" customHeight="1">
      <c r="B30" s="136"/>
      <c r="C30" s="174" t="s">
        <v>28</v>
      </c>
      <c r="D30" s="163"/>
      <c r="E30" s="164"/>
      <c r="F30" s="142">
        <f t="shared" si="0"/>
        <v>0</v>
      </c>
      <c r="G30" s="169"/>
      <c r="H30" s="164"/>
      <c r="I30" s="142">
        <f t="shared" si="1"/>
        <v>0</v>
      </c>
      <c r="J30" s="138"/>
    </row>
    <row r="31" spans="2:11" ht="30" customHeight="1">
      <c r="B31" s="136"/>
      <c r="C31" s="174" t="s">
        <v>29</v>
      </c>
      <c r="D31" s="163"/>
      <c r="E31" s="164"/>
      <c r="F31" s="142">
        <f t="shared" si="0"/>
        <v>0</v>
      </c>
      <c r="G31" s="169"/>
      <c r="H31" s="164"/>
      <c r="I31" s="142">
        <f t="shared" si="1"/>
        <v>0</v>
      </c>
      <c r="J31" s="138"/>
    </row>
    <row r="32" spans="2:11" ht="30" customHeight="1">
      <c r="B32" s="136"/>
      <c r="C32" s="263" t="s">
        <v>30</v>
      </c>
      <c r="D32" s="167"/>
      <c r="E32" s="168"/>
      <c r="F32" s="143">
        <f t="shared" si="0"/>
        <v>0</v>
      </c>
      <c r="G32" s="170"/>
      <c r="H32" s="168"/>
      <c r="I32" s="143">
        <f t="shared" si="1"/>
        <v>0</v>
      </c>
      <c r="J32" s="138"/>
    </row>
    <row r="33" spans="2:13" ht="30" customHeight="1">
      <c r="B33" s="136"/>
      <c r="C33" s="175" t="s">
        <v>31</v>
      </c>
      <c r="D33" s="264" t="s">
        <v>1050</v>
      </c>
      <c r="E33" s="144" t="s">
        <v>1050</v>
      </c>
      <c r="F33" s="145">
        <f>SUM(F26:F32)</f>
        <v>0</v>
      </c>
      <c r="G33" s="146" t="s">
        <v>1050</v>
      </c>
      <c r="H33" s="144" t="s">
        <v>1050</v>
      </c>
      <c r="I33" s="147">
        <f>SUM(I26:I32)</f>
        <v>0</v>
      </c>
      <c r="J33" s="138"/>
    </row>
    <row r="34" spans="2:13" ht="30" customHeight="1">
      <c r="B34" s="136"/>
      <c r="C34" s="175" t="s">
        <v>13</v>
      </c>
      <c r="D34" s="149" t="s">
        <v>1050</v>
      </c>
      <c r="E34" s="148" t="s">
        <v>1050</v>
      </c>
      <c r="F34" s="171"/>
      <c r="G34" s="149" t="s">
        <v>1050</v>
      </c>
      <c r="H34" s="148" t="s">
        <v>1050</v>
      </c>
      <c r="I34" s="172"/>
      <c r="J34" s="138"/>
    </row>
    <row r="35" spans="2:13" ht="30" customHeight="1">
      <c r="B35" s="136"/>
      <c r="C35" s="175" t="s">
        <v>1051</v>
      </c>
      <c r="D35" s="265" t="s">
        <v>1050</v>
      </c>
      <c r="E35" s="150" t="s">
        <v>1050</v>
      </c>
      <c r="F35" s="176">
        <f>SUM(F33:F34)</f>
        <v>0</v>
      </c>
      <c r="G35" s="150" t="s">
        <v>1050</v>
      </c>
      <c r="H35" s="150" t="s">
        <v>1050</v>
      </c>
      <c r="I35" s="177">
        <f>SUM(I33:I34)</f>
        <v>0</v>
      </c>
      <c r="J35" s="138"/>
    </row>
    <row r="36" spans="2:13" ht="21" customHeight="1">
      <c r="B36" s="136"/>
      <c r="C36" s="151"/>
      <c r="D36" s="152"/>
      <c r="E36" s="153"/>
      <c r="F36" s="38"/>
      <c r="G36" s="153"/>
      <c r="H36" s="153"/>
      <c r="I36" s="38"/>
      <c r="J36" s="138"/>
    </row>
    <row r="37" spans="2:13" s="21" customFormat="1" ht="21" customHeight="1">
      <c r="B37" s="154"/>
      <c r="C37" s="100" t="s">
        <v>1108</v>
      </c>
      <c r="D37" s="139"/>
      <c r="E37" s="36"/>
      <c r="F37" s="38"/>
      <c r="G37" s="383" t="s">
        <v>1060</v>
      </c>
      <c r="H37" s="384"/>
      <c r="I37" s="178">
        <f>SUM(F35,I35)</f>
        <v>0</v>
      </c>
      <c r="J37" s="155"/>
      <c r="M37" s="156"/>
    </row>
    <row r="38" spans="2:13" ht="21" customHeight="1">
      <c r="B38" s="136"/>
      <c r="C38" s="36"/>
      <c r="D38" s="38"/>
      <c r="E38" s="37"/>
      <c r="F38" s="38"/>
      <c r="G38" s="37"/>
      <c r="H38" s="37"/>
      <c r="I38" s="38"/>
      <c r="J38" s="138"/>
    </row>
    <row r="39" spans="2:13" ht="30" customHeight="1">
      <c r="B39" s="136"/>
      <c r="C39" s="36" t="str">
        <f>"Exceptional Provision - Brief Details - Total £"&amp;TEXT(SUM(F34,I34),"#,###")</f>
        <v>Exceptional Provision - Brief Details - Total £</v>
      </c>
      <c r="D39" s="38"/>
      <c r="E39" s="37"/>
      <c r="F39" s="38"/>
      <c r="G39" s="37"/>
      <c r="H39" s="37"/>
      <c r="I39" s="38"/>
      <c r="J39" s="138"/>
    </row>
    <row r="40" spans="2:13" ht="21" customHeight="1">
      <c r="B40" s="136"/>
      <c r="C40" s="37"/>
      <c r="D40" s="38"/>
      <c r="E40" s="37"/>
      <c r="F40" s="38"/>
      <c r="G40" s="37"/>
      <c r="H40" s="37"/>
      <c r="I40" s="38"/>
      <c r="J40" s="138"/>
    </row>
    <row r="41" spans="2:13" ht="21" customHeight="1">
      <c r="B41" s="136"/>
      <c r="C41" s="37"/>
      <c r="D41" s="38"/>
      <c r="E41" s="37"/>
      <c r="F41" s="38"/>
      <c r="G41" s="37"/>
      <c r="H41" s="37"/>
      <c r="I41" s="38"/>
      <c r="J41" s="138"/>
    </row>
    <row r="42" spans="2:13" ht="21" customHeight="1">
      <c r="B42" s="136"/>
      <c r="C42" s="37"/>
      <c r="D42" s="38"/>
      <c r="E42" s="37"/>
      <c r="F42" s="38"/>
      <c r="G42" s="37"/>
      <c r="H42" s="37"/>
      <c r="I42" s="38"/>
      <c r="J42" s="138"/>
    </row>
    <row r="43" spans="2:13" ht="21" customHeight="1">
      <c r="B43" s="136"/>
      <c r="C43" s="37"/>
      <c r="D43" s="38"/>
      <c r="E43" s="37"/>
      <c r="F43" s="38"/>
      <c r="G43" s="37"/>
      <c r="H43" s="37"/>
      <c r="I43" s="38"/>
      <c r="J43" s="138"/>
    </row>
    <row r="44" spans="2:13" ht="21" customHeight="1">
      <c r="B44" s="136"/>
      <c r="C44" s="37"/>
      <c r="D44" s="38"/>
      <c r="E44" s="37"/>
      <c r="F44" s="38"/>
      <c r="G44" s="37"/>
      <c r="H44" s="37"/>
      <c r="I44" s="38"/>
      <c r="J44" s="138"/>
    </row>
    <row r="45" spans="2:13" ht="21" customHeight="1">
      <c r="B45" s="136"/>
      <c r="C45" s="37"/>
      <c r="D45" s="38"/>
      <c r="E45" s="37"/>
      <c r="F45" s="38"/>
      <c r="G45" s="37"/>
      <c r="H45" s="37"/>
      <c r="I45" s="38"/>
      <c r="J45" s="138"/>
    </row>
    <row r="46" spans="2:13" ht="21" customHeight="1">
      <c r="B46" s="136"/>
      <c r="C46" s="37"/>
      <c r="D46" s="38"/>
      <c r="E46" s="37"/>
      <c r="F46" s="38"/>
      <c r="G46" s="37"/>
      <c r="H46" s="37"/>
      <c r="I46" s="38"/>
      <c r="J46" s="138"/>
    </row>
    <row r="47" spans="2:13" ht="21" customHeight="1">
      <c r="B47" s="136"/>
      <c r="C47" s="157" t="str">
        <f>Page1!C51</f>
        <v>Cais am Grant Tai Cymdeithasol - Ffurflen Caffael ac Adeiladu</v>
      </c>
      <c r="D47" s="158"/>
      <c r="E47" s="157"/>
      <c r="F47" s="158"/>
      <c r="G47" s="157"/>
      <c r="H47" s="157"/>
      <c r="I47" s="158" t="s">
        <v>24</v>
      </c>
      <c r="J47" s="138"/>
    </row>
    <row r="48" spans="2:13" ht="21" customHeight="1">
      <c r="B48" s="159"/>
      <c r="C48" s="160"/>
      <c r="D48" s="161"/>
      <c r="E48" s="160"/>
      <c r="F48" s="161"/>
      <c r="G48" s="160"/>
      <c r="H48" s="160"/>
      <c r="I48" s="161"/>
      <c r="J48" s="162"/>
    </row>
  </sheetData>
  <mergeCells count="13">
    <mergeCell ref="C7:H7"/>
    <mergeCell ref="C8:H8"/>
    <mergeCell ref="C9:H9"/>
    <mergeCell ref="G37:H37"/>
    <mergeCell ref="G24:I24"/>
    <mergeCell ref="D24:F24"/>
    <mergeCell ref="C19:C20"/>
    <mergeCell ref="D19:I20"/>
    <mergeCell ref="C10:H10"/>
    <mergeCell ref="C14:H14"/>
    <mergeCell ref="C15:H15"/>
    <mergeCell ref="C16:H16"/>
    <mergeCell ref="C17:H17"/>
  </mergeCells>
  <printOptions horizontalCentered="1"/>
  <pageMargins left="0.70866141732283505" right="0.70866141732283505" top="0.74803149606299202" bottom="0.74803149606299202" header="0.31496062992126" footer="0.31496062992126"/>
  <pageSetup paperSize="9" scale="6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WGDd!$U$3:$U$4</xm:f>
          </x14:formula1>
          <xm:sqref>I14:I17</xm:sqref>
        </x14:dataValidation>
        <x14:dataValidation type="list" allowBlank="1" showInputMessage="1" showErrorMessage="1">
          <x14:formula1>
            <xm:f>WGDd!$U$3:$U$4</xm:f>
          </x14:formula1>
          <xm:sqref>I7:I10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U38"/>
  <sheetViews>
    <sheetView topLeftCell="J1" zoomScale="55" zoomScaleNormal="55" workbookViewId="0">
      <selection activeCell="U4" sqref="U4"/>
    </sheetView>
  </sheetViews>
  <sheetFormatPr defaultColWidth="8.90625" defaultRowHeight="15.5"/>
  <cols>
    <col min="1" max="1" width="27.6328125" style="211" bestFit="1" customWidth="1"/>
    <col min="2" max="2" width="33.90625" style="211" bestFit="1" customWidth="1"/>
    <col min="3" max="4" width="27.6328125" style="215" bestFit="1" customWidth="1"/>
    <col min="5" max="5" width="36" style="211" bestFit="1" customWidth="1"/>
    <col min="6" max="6" width="46.54296875" style="211" bestFit="1" customWidth="1"/>
    <col min="7" max="7" width="35" style="211" bestFit="1" customWidth="1"/>
    <col min="8" max="8" width="20.6328125" style="211" bestFit="1" customWidth="1"/>
    <col min="9" max="9" width="31" style="211" bestFit="1" customWidth="1"/>
    <col min="10" max="10" width="33.08984375" style="211" bestFit="1" customWidth="1"/>
    <col min="11" max="11" width="33.453125" style="211" bestFit="1" customWidth="1"/>
    <col min="12" max="12" width="40.453125" style="211" bestFit="1" customWidth="1"/>
    <col min="13" max="13" width="35.6328125" style="211" bestFit="1" customWidth="1"/>
    <col min="14" max="19" width="20.6328125" style="211" bestFit="1" customWidth="1"/>
    <col min="20" max="21" width="19.90625" style="211" bestFit="1" customWidth="1"/>
    <col min="22" max="16384" width="8.90625" style="211"/>
  </cols>
  <sheetData>
    <row r="1" spans="1:21" s="237" customFormat="1" ht="28.5" customHeight="1">
      <c r="A1" s="236" t="s">
        <v>6</v>
      </c>
      <c r="B1" s="236" t="s">
        <v>6</v>
      </c>
      <c r="C1" s="238" t="s">
        <v>1052</v>
      </c>
      <c r="D1" s="238" t="s">
        <v>1052</v>
      </c>
      <c r="E1" s="236" t="s">
        <v>6</v>
      </c>
      <c r="F1" s="266" t="s">
        <v>1052</v>
      </c>
      <c r="G1" s="236" t="s">
        <v>6</v>
      </c>
      <c r="H1" s="238" t="s">
        <v>1052</v>
      </c>
      <c r="I1" s="238" t="s">
        <v>1052</v>
      </c>
      <c r="J1" s="236" t="s">
        <v>6</v>
      </c>
      <c r="K1" s="236" t="s">
        <v>6</v>
      </c>
      <c r="L1" s="238" t="s">
        <v>1052</v>
      </c>
      <c r="M1" s="238" t="s">
        <v>1052</v>
      </c>
      <c r="N1" s="236" t="s">
        <v>1109</v>
      </c>
      <c r="O1" s="236" t="s">
        <v>1066</v>
      </c>
      <c r="P1" s="236" t="s">
        <v>1109</v>
      </c>
      <c r="Q1" s="236" t="s">
        <v>1109</v>
      </c>
      <c r="R1" s="236" t="s">
        <v>1109</v>
      </c>
      <c r="S1" s="236" t="s">
        <v>1109</v>
      </c>
      <c r="T1" s="236" t="s">
        <v>1109</v>
      </c>
      <c r="U1" s="236" t="s">
        <v>1082</v>
      </c>
    </row>
    <row r="2" spans="1:21" s="210" customFormat="1" ht="60" customHeight="1">
      <c r="A2" s="234" t="s">
        <v>1064</v>
      </c>
      <c r="B2" s="234" t="s">
        <v>42</v>
      </c>
      <c r="C2" s="234" t="s">
        <v>43</v>
      </c>
      <c r="D2" s="234" t="s">
        <v>1110</v>
      </c>
      <c r="E2" s="234" t="s">
        <v>1015</v>
      </c>
      <c r="F2" s="267" t="s">
        <v>44</v>
      </c>
      <c r="G2" s="234" t="s">
        <v>1026</v>
      </c>
      <c r="H2" s="234" t="s">
        <v>45</v>
      </c>
      <c r="I2" s="234" t="s">
        <v>46</v>
      </c>
      <c r="J2" s="234" t="s">
        <v>1096</v>
      </c>
      <c r="K2" s="234" t="s">
        <v>47</v>
      </c>
      <c r="L2" s="234" t="s">
        <v>48</v>
      </c>
      <c r="M2" s="234" t="s">
        <v>49</v>
      </c>
      <c r="N2" s="234" t="s">
        <v>1099</v>
      </c>
      <c r="O2" s="234" t="s">
        <v>14</v>
      </c>
      <c r="P2" s="234" t="s">
        <v>1101</v>
      </c>
      <c r="Q2" s="234" t="s">
        <v>1102</v>
      </c>
      <c r="R2" s="234" t="s">
        <v>1103</v>
      </c>
      <c r="S2" s="234" t="s">
        <v>50</v>
      </c>
      <c r="T2" s="234" t="s">
        <v>1104</v>
      </c>
      <c r="U2" s="234" t="s">
        <v>1081</v>
      </c>
    </row>
    <row r="3" spans="1:21">
      <c r="A3" s="255" t="s">
        <v>1138</v>
      </c>
      <c r="B3" s="255" t="s">
        <v>1138</v>
      </c>
      <c r="C3" s="216" t="s">
        <v>1138</v>
      </c>
      <c r="D3" s="216" t="s">
        <v>1138</v>
      </c>
      <c r="E3" s="255" t="s">
        <v>1138</v>
      </c>
      <c r="F3" s="255" t="s">
        <v>1138</v>
      </c>
      <c r="G3" s="255" t="s">
        <v>1138</v>
      </c>
      <c r="H3" s="255" t="s">
        <v>1138</v>
      </c>
      <c r="I3" s="255" t="s">
        <v>1138</v>
      </c>
      <c r="J3" s="255" t="s">
        <v>1138</v>
      </c>
      <c r="K3" s="255" t="s">
        <v>1138</v>
      </c>
      <c r="L3" s="255" t="s">
        <v>1138</v>
      </c>
      <c r="M3" s="255" t="s">
        <v>1138</v>
      </c>
      <c r="N3" s="255" t="s">
        <v>1138</v>
      </c>
      <c r="O3" s="255" t="s">
        <v>1138</v>
      </c>
      <c r="P3" s="255" t="s">
        <v>1138</v>
      </c>
      <c r="Q3" s="255" t="s">
        <v>1138</v>
      </c>
      <c r="R3" s="255" t="s">
        <v>1138</v>
      </c>
      <c r="S3" s="255" t="s">
        <v>1138</v>
      </c>
      <c r="T3" s="255" t="s">
        <v>1046</v>
      </c>
      <c r="U3" s="255" t="s">
        <v>51</v>
      </c>
    </row>
    <row r="4" spans="1:21">
      <c r="A4" s="255" t="s">
        <v>41</v>
      </c>
      <c r="B4" s="255" t="s">
        <v>1063</v>
      </c>
      <c r="C4" s="216" t="s">
        <v>54</v>
      </c>
      <c r="D4" s="216" t="s">
        <v>1114</v>
      </c>
      <c r="E4" s="255" t="s">
        <v>1112</v>
      </c>
      <c r="F4" s="255" t="s">
        <v>55</v>
      </c>
      <c r="G4" s="255" t="s">
        <v>1112</v>
      </c>
      <c r="H4" s="255" t="s">
        <v>1111</v>
      </c>
      <c r="I4" s="255" t="s">
        <v>1112</v>
      </c>
      <c r="J4" s="255" t="s">
        <v>1020</v>
      </c>
      <c r="K4" s="255" t="s">
        <v>1113</v>
      </c>
      <c r="L4" s="255" t="s">
        <v>57</v>
      </c>
      <c r="M4" s="255" t="s">
        <v>1113</v>
      </c>
      <c r="N4" s="212">
        <v>1</v>
      </c>
      <c r="O4" s="213">
        <v>1</v>
      </c>
      <c r="P4" s="255" t="s">
        <v>58</v>
      </c>
      <c r="Q4" s="255" t="s">
        <v>59</v>
      </c>
      <c r="R4" s="255" t="s">
        <v>60</v>
      </c>
      <c r="S4" s="255" t="s">
        <v>61</v>
      </c>
      <c r="T4" s="214"/>
      <c r="U4" s="256"/>
    </row>
    <row r="5" spans="1:21">
      <c r="A5" s="255" t="s">
        <v>62</v>
      </c>
      <c r="B5" s="255" t="s">
        <v>53</v>
      </c>
      <c r="C5" s="216" t="s">
        <v>64</v>
      </c>
      <c r="D5" s="216" t="s">
        <v>1115</v>
      </c>
      <c r="E5" s="255" t="s">
        <v>52</v>
      </c>
      <c r="F5" s="255" t="s">
        <v>67</v>
      </c>
      <c r="G5" s="255" t="s">
        <v>52</v>
      </c>
      <c r="H5" s="255" t="s">
        <v>52</v>
      </c>
      <c r="I5" s="255" t="s">
        <v>52</v>
      </c>
      <c r="J5" s="255" t="s">
        <v>56</v>
      </c>
      <c r="K5" s="255" t="s">
        <v>52</v>
      </c>
      <c r="L5" s="255" t="s">
        <v>90</v>
      </c>
      <c r="M5" s="255" t="s">
        <v>52</v>
      </c>
      <c r="N5" s="212">
        <v>2</v>
      </c>
      <c r="O5" s="213">
        <v>2</v>
      </c>
      <c r="P5" s="255" t="s">
        <v>69</v>
      </c>
      <c r="Q5" s="255" t="s">
        <v>1117</v>
      </c>
      <c r="R5" s="255" t="s">
        <v>71</v>
      </c>
      <c r="S5" s="255" t="s">
        <v>72</v>
      </c>
    </row>
    <row r="6" spans="1:21">
      <c r="A6" s="255" t="s">
        <v>1019</v>
      </c>
      <c r="B6" s="255" t="s">
        <v>63</v>
      </c>
      <c r="C6" s="216" t="s">
        <v>74</v>
      </c>
      <c r="D6" s="217" t="s">
        <v>1118</v>
      </c>
      <c r="F6" s="255" t="s">
        <v>75</v>
      </c>
      <c r="J6" s="255" t="s">
        <v>68</v>
      </c>
      <c r="N6" s="212">
        <v>3</v>
      </c>
      <c r="O6" s="213">
        <v>3</v>
      </c>
      <c r="P6" s="255" t="s">
        <v>77</v>
      </c>
      <c r="Q6" s="255" t="s">
        <v>78</v>
      </c>
      <c r="R6" s="255" t="s">
        <v>79</v>
      </c>
      <c r="S6" s="255" t="s">
        <v>80</v>
      </c>
    </row>
    <row r="7" spans="1:21">
      <c r="B7" s="255" t="s">
        <v>73</v>
      </c>
      <c r="D7" s="216" t="s">
        <v>1119</v>
      </c>
      <c r="J7" s="255" t="s">
        <v>76</v>
      </c>
      <c r="N7" s="212">
        <v>4</v>
      </c>
      <c r="O7" s="213">
        <v>4</v>
      </c>
      <c r="P7" s="255" t="s">
        <v>1023</v>
      </c>
      <c r="Q7" s="255" t="s">
        <v>84</v>
      </c>
      <c r="S7" s="255" t="s">
        <v>1024</v>
      </c>
    </row>
    <row r="8" spans="1:21">
      <c r="B8" s="255" t="s">
        <v>81</v>
      </c>
      <c r="D8" s="216" t="s">
        <v>1120</v>
      </c>
      <c r="J8" s="255" t="s">
        <v>82</v>
      </c>
      <c r="N8" s="212">
        <v>5</v>
      </c>
      <c r="O8" s="213">
        <v>5</v>
      </c>
      <c r="P8" s="255" t="s">
        <v>83</v>
      </c>
      <c r="Q8" s="255" t="s">
        <v>88</v>
      </c>
    </row>
    <row r="9" spans="1:21">
      <c r="B9" s="255" t="s">
        <v>85</v>
      </c>
      <c r="D9" s="216" t="s">
        <v>1121</v>
      </c>
      <c r="J9" s="255" t="s">
        <v>86</v>
      </c>
      <c r="N9" s="212">
        <v>6</v>
      </c>
      <c r="O9" s="213">
        <v>6</v>
      </c>
      <c r="P9" s="255" t="s">
        <v>87</v>
      </c>
      <c r="Q9" s="255" t="s">
        <v>91</v>
      </c>
    </row>
    <row r="10" spans="1:21">
      <c r="B10" s="255" t="s">
        <v>89</v>
      </c>
      <c r="D10" s="216" t="s">
        <v>1122</v>
      </c>
      <c r="N10" s="212">
        <v>7</v>
      </c>
      <c r="P10" s="255" t="s">
        <v>70</v>
      </c>
      <c r="Q10" s="255" t="s">
        <v>94</v>
      </c>
    </row>
    <row r="11" spans="1:21">
      <c r="B11" s="255" t="s">
        <v>92</v>
      </c>
      <c r="D11" s="216" t="s">
        <v>1123</v>
      </c>
      <c r="N11" s="212">
        <v>8</v>
      </c>
      <c r="P11" s="255" t="s">
        <v>93</v>
      </c>
      <c r="Q11" s="255" t="s">
        <v>97</v>
      </c>
    </row>
    <row r="12" spans="1:21">
      <c r="B12" s="255" t="s">
        <v>95</v>
      </c>
      <c r="D12" s="216" t="s">
        <v>1124</v>
      </c>
      <c r="N12" s="212">
        <v>9</v>
      </c>
      <c r="P12" s="255" t="s">
        <v>96</v>
      </c>
      <c r="Q12" s="255" t="s">
        <v>100</v>
      </c>
    </row>
    <row r="13" spans="1:21">
      <c r="B13" s="255" t="s">
        <v>98</v>
      </c>
      <c r="D13" s="216" t="s">
        <v>1125</v>
      </c>
      <c r="P13" s="255" t="s">
        <v>99</v>
      </c>
      <c r="Q13" s="255" t="s">
        <v>103</v>
      </c>
    </row>
    <row r="14" spans="1:21">
      <c r="B14" s="255" t="s">
        <v>101</v>
      </c>
      <c r="D14" s="216" t="s">
        <v>1126</v>
      </c>
      <c r="P14" s="255" t="s">
        <v>102</v>
      </c>
      <c r="Q14" s="255" t="s">
        <v>105</v>
      </c>
    </row>
    <row r="15" spans="1:21">
      <c r="B15" s="255" t="s">
        <v>104</v>
      </c>
      <c r="D15" s="216" t="s">
        <v>66</v>
      </c>
      <c r="Q15" s="255" t="s">
        <v>106</v>
      </c>
    </row>
    <row r="16" spans="1:21">
      <c r="B16" s="255" t="s">
        <v>38</v>
      </c>
      <c r="D16" s="216" t="s">
        <v>1116</v>
      </c>
      <c r="Q16" s="255" t="s">
        <v>108</v>
      </c>
    </row>
    <row r="17" spans="2:17">
      <c r="B17" s="255" t="s">
        <v>107</v>
      </c>
      <c r="D17" s="216" t="s">
        <v>1127</v>
      </c>
      <c r="Q17" s="255" t="s">
        <v>110</v>
      </c>
    </row>
    <row r="18" spans="2:17">
      <c r="B18" s="255" t="s">
        <v>109</v>
      </c>
      <c r="D18" s="216" t="s">
        <v>1128</v>
      </c>
      <c r="Q18" s="255" t="s">
        <v>113</v>
      </c>
    </row>
    <row r="19" spans="2:17">
      <c r="B19" s="255" t="s">
        <v>111</v>
      </c>
      <c r="D19" s="216" t="s">
        <v>1129</v>
      </c>
      <c r="Q19" s="255" t="s">
        <v>115</v>
      </c>
    </row>
    <row r="20" spans="2:17">
      <c r="B20" s="255" t="s">
        <v>114</v>
      </c>
      <c r="D20" s="216" t="s">
        <v>1130</v>
      </c>
      <c r="Q20" s="255" t="s">
        <v>116</v>
      </c>
    </row>
    <row r="21" spans="2:17">
      <c r="B21" s="255" t="s">
        <v>117</v>
      </c>
      <c r="D21" s="216" t="s">
        <v>1131</v>
      </c>
      <c r="Q21" s="255" t="s">
        <v>118</v>
      </c>
    </row>
    <row r="22" spans="2:17">
      <c r="B22" s="255" t="s">
        <v>66</v>
      </c>
      <c r="D22" s="216" t="s">
        <v>1132</v>
      </c>
    </row>
    <row r="23" spans="2:17">
      <c r="B23" s="255" t="s">
        <v>119</v>
      </c>
      <c r="D23" s="216" t="s">
        <v>1133</v>
      </c>
    </row>
    <row r="24" spans="2:17">
      <c r="B24" s="255" t="s">
        <v>1116</v>
      </c>
      <c r="D24" s="216" t="s">
        <v>1134</v>
      </c>
    </row>
    <row r="25" spans="2:17">
      <c r="B25" s="255" t="s">
        <v>120</v>
      </c>
      <c r="D25" s="216" t="s">
        <v>1135</v>
      </c>
    </row>
    <row r="26" spans="2:17">
      <c r="B26" s="255" t="s">
        <v>121</v>
      </c>
    </row>
    <row r="27" spans="2:17">
      <c r="B27" s="255" t="s">
        <v>122</v>
      </c>
    </row>
    <row r="28" spans="2:17">
      <c r="B28" s="255" t="s">
        <v>123</v>
      </c>
    </row>
    <row r="29" spans="2:17">
      <c r="B29" s="255" t="s">
        <v>124</v>
      </c>
    </row>
    <row r="30" spans="2:17">
      <c r="B30" s="255" t="s">
        <v>126</v>
      </c>
    </row>
    <row r="31" spans="2:17">
      <c r="B31" s="255" t="s">
        <v>127</v>
      </c>
    </row>
    <row r="32" spans="2:17">
      <c r="B32" s="255" t="s">
        <v>128</v>
      </c>
    </row>
    <row r="33" spans="2:2">
      <c r="B33" s="255" t="s">
        <v>129</v>
      </c>
    </row>
    <row r="34" spans="2:2">
      <c r="B34" s="255" t="s">
        <v>135</v>
      </c>
    </row>
    <row r="35" spans="2:2">
      <c r="B35" s="255" t="s">
        <v>125</v>
      </c>
    </row>
    <row r="36" spans="2:2">
      <c r="B36" s="255" t="s">
        <v>130</v>
      </c>
    </row>
    <row r="37" spans="2:2">
      <c r="B37" s="255" t="s">
        <v>131</v>
      </c>
    </row>
    <row r="38" spans="2:2">
      <c r="B38" s="255" t="s">
        <v>132</v>
      </c>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B1:F14"/>
  <sheetViews>
    <sheetView workbookViewId="0">
      <selection sqref="A1:XFD1048576"/>
    </sheetView>
  </sheetViews>
  <sheetFormatPr defaultColWidth="11.453125" defaultRowHeight="10"/>
  <cols>
    <col min="1" max="1" width="2.08984375" style="218" customWidth="1"/>
    <col min="2" max="2" width="61" style="218" customWidth="1"/>
    <col min="3" max="3" width="11.453125" style="218"/>
    <col min="4" max="4" width="2.54296875" style="218" customWidth="1"/>
    <col min="5" max="5" width="60.36328125" style="218" bestFit="1" customWidth="1"/>
    <col min="6" max="16384" width="11.453125" style="218"/>
  </cols>
  <sheetData>
    <row r="1" spans="2:6" ht="10.5">
      <c r="B1" s="242" t="s">
        <v>6</v>
      </c>
      <c r="C1" s="243" t="s">
        <v>1050</v>
      </c>
      <c r="E1" s="244" t="s">
        <v>1052</v>
      </c>
      <c r="F1" s="245"/>
    </row>
    <row r="2" spans="2:6">
      <c r="B2" s="239" t="s">
        <v>1067</v>
      </c>
      <c r="C2" s="240" t="s">
        <v>1</v>
      </c>
      <c r="E2" s="239" t="s">
        <v>1068</v>
      </c>
      <c r="F2" s="240"/>
    </row>
    <row r="3" spans="2:6">
      <c r="B3" s="232" t="s">
        <v>1138</v>
      </c>
      <c r="C3" s="241">
        <v>0</v>
      </c>
      <c r="E3" s="232" t="s">
        <v>146</v>
      </c>
      <c r="F3" s="241">
        <v>0.03</v>
      </c>
    </row>
    <row r="4" spans="2:6">
      <c r="B4" s="232" t="s">
        <v>136</v>
      </c>
      <c r="C4" s="241">
        <v>0.16500000000000001</v>
      </c>
      <c r="E4" s="232" t="s">
        <v>147</v>
      </c>
      <c r="F4" s="241">
        <v>1.4999999999999999E-2</v>
      </c>
    </row>
    <row r="5" spans="2:6">
      <c r="B5" s="232" t="s">
        <v>137</v>
      </c>
      <c r="C5" s="241">
        <v>0.105</v>
      </c>
      <c r="E5" s="232"/>
      <c r="F5" s="241"/>
    </row>
    <row r="6" spans="2:6">
      <c r="B6" s="232" t="s">
        <v>138</v>
      </c>
      <c r="C6" s="241">
        <v>8.5000000000000006E-2</v>
      </c>
      <c r="E6" s="232"/>
      <c r="F6" s="241"/>
    </row>
    <row r="7" spans="2:6">
      <c r="B7" s="232" t="s">
        <v>139</v>
      </c>
      <c r="C7" s="241">
        <v>0.09</v>
      </c>
      <c r="E7" s="232"/>
      <c r="F7" s="241"/>
    </row>
    <row r="8" spans="2:6">
      <c r="B8" s="232" t="s">
        <v>140</v>
      </c>
      <c r="C8" s="241">
        <v>0.105</v>
      </c>
      <c r="E8" s="232"/>
      <c r="F8" s="241"/>
    </row>
    <row r="9" spans="2:6">
      <c r="B9" s="232" t="s">
        <v>141</v>
      </c>
      <c r="C9" s="241">
        <v>0.11</v>
      </c>
      <c r="E9" s="232"/>
      <c r="F9" s="241"/>
    </row>
    <row r="10" spans="2:6">
      <c r="B10" s="232" t="s">
        <v>142</v>
      </c>
      <c r="C10" s="241">
        <v>0.04</v>
      </c>
      <c r="E10" s="232"/>
      <c r="F10" s="241"/>
    </row>
    <row r="11" spans="2:6">
      <c r="B11" s="232" t="s">
        <v>143</v>
      </c>
      <c r="C11" s="241">
        <v>4.4999999999999998E-2</v>
      </c>
      <c r="E11" s="232"/>
      <c r="F11" s="241"/>
    </row>
    <row r="12" spans="2:6">
      <c r="B12" s="232" t="s">
        <v>144</v>
      </c>
      <c r="C12" s="241">
        <v>7.0000000000000007E-2</v>
      </c>
      <c r="E12" s="232"/>
      <c r="F12" s="241"/>
    </row>
    <row r="13" spans="2:6">
      <c r="B13" s="232" t="s">
        <v>145</v>
      </c>
      <c r="C13" s="241">
        <v>0.18</v>
      </c>
    </row>
    <row r="14" spans="2:6">
      <c r="E14" s="218" t="s">
        <v>148</v>
      </c>
    </row>
  </sheetData>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B1:H871"/>
  <sheetViews>
    <sheetView workbookViewId="0">
      <pane ySplit="2" topLeftCell="A107" activePane="bottomLeft" state="frozen"/>
      <selection pane="bottomLeft" activeCell="D130" sqref="D130"/>
    </sheetView>
  </sheetViews>
  <sheetFormatPr defaultColWidth="11.453125" defaultRowHeight="10"/>
  <cols>
    <col min="1" max="1" width="1.453125" style="218" customWidth="1"/>
    <col min="2" max="2" width="4.54296875" style="218" bestFit="1" customWidth="1"/>
    <col min="3" max="3" width="15.54296875" style="218" bestFit="1" customWidth="1"/>
    <col min="4" max="4" width="22" style="218" bestFit="1" customWidth="1"/>
    <col min="5" max="5" width="35.6328125" style="218" bestFit="1" customWidth="1"/>
    <col min="6" max="6" width="14.08984375" style="218" customWidth="1"/>
    <col min="7" max="7" width="10.6328125" style="218" customWidth="1"/>
    <col min="8" max="8" width="40.6328125" style="219" bestFit="1" customWidth="1"/>
    <col min="9" max="16384" width="11.453125" style="218"/>
  </cols>
  <sheetData>
    <row r="1" spans="2:8" ht="21.75" customHeight="1">
      <c r="B1" s="235" t="s">
        <v>1050</v>
      </c>
      <c r="C1" s="220" t="s">
        <v>1050</v>
      </c>
      <c r="D1" s="220" t="s">
        <v>1050</v>
      </c>
      <c r="E1" s="220" t="s">
        <v>1065</v>
      </c>
      <c r="F1" s="220" t="s">
        <v>1050</v>
      </c>
      <c r="G1" s="220" t="s">
        <v>1050</v>
      </c>
      <c r="H1" s="220" t="s">
        <v>1050</v>
      </c>
    </row>
    <row r="2" spans="2:8" ht="21.75" customHeight="1">
      <c r="B2" s="233"/>
      <c r="C2" s="221" t="s">
        <v>1110</v>
      </c>
      <c r="D2" s="221" t="s">
        <v>133</v>
      </c>
      <c r="E2" s="221" t="s">
        <v>1069</v>
      </c>
      <c r="F2" s="221" t="s">
        <v>1139</v>
      </c>
      <c r="G2" s="221" t="s">
        <v>149</v>
      </c>
      <c r="H2" s="221" t="s">
        <v>40</v>
      </c>
    </row>
    <row r="3" spans="2:8" ht="12" customHeight="1">
      <c r="B3" s="222" t="s">
        <v>1050</v>
      </c>
      <c r="C3" s="223" t="s">
        <v>1050</v>
      </c>
      <c r="D3" s="223" t="s">
        <v>1050</v>
      </c>
      <c r="E3" s="223" t="s">
        <v>1138</v>
      </c>
      <c r="F3" s="224" t="s">
        <v>1050</v>
      </c>
      <c r="G3" s="224" t="s">
        <v>1050</v>
      </c>
      <c r="H3" s="246" t="s">
        <v>1050</v>
      </c>
    </row>
    <row r="4" spans="2:8" ht="12" customHeight="1">
      <c r="B4" s="222">
        <v>1</v>
      </c>
      <c r="C4" s="223" t="s">
        <v>1114</v>
      </c>
      <c r="D4" s="223" t="s">
        <v>150</v>
      </c>
      <c r="E4" s="223" t="str">
        <f>CONCATENATE(C4," - ",D4)</f>
        <v>Blaenau Gwent - Abertyleri</v>
      </c>
      <c r="F4" s="224">
        <v>2</v>
      </c>
      <c r="G4" s="224">
        <f>COUNTIF($D$4:$D$871,D4)</f>
        <v>1</v>
      </c>
      <c r="H4" s="225"/>
    </row>
    <row r="5" spans="2:8" ht="12" customHeight="1">
      <c r="B5" s="222">
        <v>2</v>
      </c>
      <c r="C5" s="223" t="s">
        <v>1114</v>
      </c>
      <c r="D5" s="223" t="s">
        <v>151</v>
      </c>
      <c r="E5" s="223" t="str">
        <f t="shared" ref="E5:E68" si="0">CONCATENATE(C5," - ",D5)</f>
        <v>Blaenau Gwent - Beaufort</v>
      </c>
      <c r="F5" s="224">
        <v>2</v>
      </c>
      <c r="G5" s="224">
        <f t="shared" ref="G5:G68" si="1">COUNTIF($D$4:$D$871,D5)</f>
        <v>1</v>
      </c>
      <c r="H5" s="225"/>
    </row>
    <row r="6" spans="2:8" ht="12" customHeight="1">
      <c r="B6" s="222">
        <v>3</v>
      </c>
      <c r="C6" s="223" t="s">
        <v>1114</v>
      </c>
      <c r="D6" s="223" t="s">
        <v>152</v>
      </c>
      <c r="E6" s="223" t="str">
        <f t="shared" si="0"/>
        <v>Blaenau Gwent - Bryn-mawr</v>
      </c>
      <c r="F6" s="224">
        <v>2</v>
      </c>
      <c r="G6" s="224">
        <f t="shared" si="1"/>
        <v>1</v>
      </c>
      <c r="H6" s="225"/>
    </row>
    <row r="7" spans="2:8" ht="12" customHeight="1">
      <c r="B7" s="222">
        <v>4</v>
      </c>
      <c r="C7" s="223" t="s">
        <v>1114</v>
      </c>
      <c r="D7" s="223" t="s">
        <v>153</v>
      </c>
      <c r="E7" s="223" t="str">
        <f t="shared" si="0"/>
        <v>Blaenau Gwent - Cwm</v>
      </c>
      <c r="F7" s="224">
        <v>1</v>
      </c>
      <c r="G7" s="224">
        <f t="shared" si="1"/>
        <v>1</v>
      </c>
      <c r="H7" s="225"/>
    </row>
    <row r="8" spans="2:8" ht="12" customHeight="1">
      <c r="B8" s="222">
        <v>5</v>
      </c>
      <c r="C8" s="223" t="s">
        <v>1114</v>
      </c>
      <c r="D8" s="223" t="s">
        <v>154</v>
      </c>
      <c r="E8" s="223" t="str">
        <f t="shared" si="0"/>
        <v>Blaenau Gwent - Glynebwy</v>
      </c>
      <c r="F8" s="224">
        <v>2</v>
      </c>
      <c r="G8" s="224">
        <f t="shared" si="1"/>
        <v>1</v>
      </c>
      <c r="H8" s="225"/>
    </row>
    <row r="9" spans="2:8" ht="12" customHeight="1">
      <c r="B9" s="222">
        <v>6</v>
      </c>
      <c r="C9" s="223" t="s">
        <v>1114</v>
      </c>
      <c r="D9" s="223" t="s">
        <v>155</v>
      </c>
      <c r="E9" s="223" t="str">
        <f t="shared" si="0"/>
        <v>Blaenau Gwent - Llanhiledd</v>
      </c>
      <c r="F9" s="224">
        <v>1</v>
      </c>
      <c r="G9" s="224">
        <f t="shared" si="1"/>
        <v>1</v>
      </c>
      <c r="H9" s="225"/>
    </row>
    <row r="10" spans="2:8" ht="12" customHeight="1">
      <c r="B10" s="222">
        <v>7</v>
      </c>
      <c r="C10" s="223" t="s">
        <v>1114</v>
      </c>
      <c r="D10" s="223" t="s">
        <v>156</v>
      </c>
      <c r="E10" s="223" t="str">
        <f t="shared" si="0"/>
        <v>Blaenau Gwent - Nantyglo a Blaenau</v>
      </c>
      <c r="F10" s="224">
        <v>1</v>
      </c>
      <c r="G10" s="224">
        <f t="shared" si="1"/>
        <v>1</v>
      </c>
      <c r="H10" s="225"/>
    </row>
    <row r="11" spans="2:8" ht="12" customHeight="1">
      <c r="B11" s="222">
        <v>8</v>
      </c>
      <c r="C11" s="223" t="s">
        <v>1114</v>
      </c>
      <c r="D11" s="223" t="s">
        <v>157</v>
      </c>
      <c r="E11" s="223" t="str">
        <f t="shared" si="0"/>
        <v>Blaenau Gwent - Tredegar</v>
      </c>
      <c r="F11" s="224">
        <v>2</v>
      </c>
      <c r="G11" s="224">
        <f t="shared" si="1"/>
        <v>1</v>
      </c>
      <c r="H11" s="225"/>
    </row>
    <row r="12" spans="2:8" ht="12" customHeight="1">
      <c r="B12" s="222">
        <v>9</v>
      </c>
      <c r="C12" s="223" t="s">
        <v>1115</v>
      </c>
      <c r="D12" s="223" t="s">
        <v>158</v>
      </c>
      <c r="E12" s="223" t="str">
        <f t="shared" si="0"/>
        <v>Pen-y-bont ar Ogwr - Bracla</v>
      </c>
      <c r="F12" s="224">
        <v>4</v>
      </c>
      <c r="G12" s="224">
        <f t="shared" si="1"/>
        <v>1</v>
      </c>
      <c r="H12" s="225"/>
    </row>
    <row r="13" spans="2:8" ht="12" customHeight="1">
      <c r="B13" s="222">
        <v>10</v>
      </c>
      <c r="C13" s="223" t="s">
        <v>1115</v>
      </c>
      <c r="D13" s="223" t="s">
        <v>1115</v>
      </c>
      <c r="E13" s="223" t="str">
        <f t="shared" si="0"/>
        <v>Pen-y-bont ar Ogwr - Pen-y-bont ar Ogwr</v>
      </c>
      <c r="F13" s="224">
        <v>4</v>
      </c>
      <c r="G13" s="224">
        <f t="shared" si="1"/>
        <v>1</v>
      </c>
      <c r="H13" s="225"/>
    </row>
    <row r="14" spans="2:8" ht="12" customHeight="1">
      <c r="B14" s="222">
        <v>11</v>
      </c>
      <c r="C14" s="223" t="s">
        <v>1115</v>
      </c>
      <c r="D14" s="223" t="s">
        <v>159</v>
      </c>
      <c r="E14" s="223" t="str">
        <f t="shared" si="0"/>
        <v>Pen-y-bont ar Ogwr - Cefncribwr</v>
      </c>
      <c r="F14" s="224">
        <v>3</v>
      </c>
      <c r="G14" s="224">
        <f t="shared" si="1"/>
        <v>1</v>
      </c>
      <c r="H14" s="225"/>
    </row>
    <row r="15" spans="2:8" ht="12" customHeight="1">
      <c r="B15" s="222">
        <v>12</v>
      </c>
      <c r="C15" s="223" t="s">
        <v>1115</v>
      </c>
      <c r="D15" s="223" t="s">
        <v>160</v>
      </c>
      <c r="E15" s="223" t="str">
        <f t="shared" si="0"/>
        <v>Pen-y-bont ar Ogwr - Coety Uchaf</v>
      </c>
      <c r="F15" s="224">
        <v>4</v>
      </c>
      <c r="G15" s="224">
        <f t="shared" si="1"/>
        <v>1</v>
      </c>
      <c r="H15" s="225"/>
    </row>
    <row r="16" spans="2:8" ht="12" customHeight="1">
      <c r="B16" s="222">
        <v>13</v>
      </c>
      <c r="C16" s="223" t="s">
        <v>1115</v>
      </c>
      <c r="D16" s="223" t="s">
        <v>161</v>
      </c>
      <c r="E16" s="223" t="str">
        <f t="shared" si="0"/>
        <v>Pen-y-bont ar Ogwr - Llangrallo Uchaf</v>
      </c>
      <c r="F16" s="224">
        <v>2</v>
      </c>
      <c r="G16" s="224">
        <f t="shared" si="1"/>
        <v>1</v>
      </c>
      <c r="H16" s="225"/>
    </row>
    <row r="17" spans="2:8" ht="12" customHeight="1">
      <c r="B17" s="222">
        <v>14</v>
      </c>
      <c r="C17" s="223" t="s">
        <v>1115</v>
      </c>
      <c r="D17" s="223" t="s">
        <v>162</v>
      </c>
      <c r="E17" s="223" t="str">
        <f t="shared" si="0"/>
        <v>Pen-y-bont ar Ogwr - Llangrallo Isaf</v>
      </c>
      <c r="F17" s="224">
        <v>4</v>
      </c>
      <c r="G17" s="224">
        <f t="shared" si="1"/>
        <v>1</v>
      </c>
      <c r="H17" s="225"/>
    </row>
    <row r="18" spans="2:8" ht="12" customHeight="1">
      <c r="B18" s="222">
        <v>15</v>
      </c>
      <c r="C18" s="223" t="s">
        <v>1115</v>
      </c>
      <c r="D18" s="223" t="s">
        <v>163</v>
      </c>
      <c r="E18" s="223" t="str">
        <f t="shared" si="0"/>
        <v>Pen-y-bont ar Ogwr - Cynffig</v>
      </c>
      <c r="F18" s="224">
        <v>4</v>
      </c>
      <c r="G18" s="224">
        <f t="shared" si="1"/>
        <v>1</v>
      </c>
      <c r="H18" s="225"/>
    </row>
    <row r="19" spans="2:8" ht="12" customHeight="1">
      <c r="B19" s="222">
        <v>16</v>
      </c>
      <c r="C19" s="223" t="s">
        <v>1115</v>
      </c>
      <c r="D19" s="223" t="s">
        <v>164</v>
      </c>
      <c r="E19" s="223" t="str">
        <f t="shared" si="0"/>
        <v>Pen-y-bont ar Ogwr - Cwm Garw</v>
      </c>
      <c r="F19" s="224">
        <v>1</v>
      </c>
      <c r="G19" s="224">
        <f t="shared" si="1"/>
        <v>1</v>
      </c>
      <c r="H19" s="225"/>
    </row>
    <row r="20" spans="2:8" ht="12" customHeight="1">
      <c r="B20" s="222">
        <v>17</v>
      </c>
      <c r="C20" s="223" t="s">
        <v>1115</v>
      </c>
      <c r="D20" s="223" t="s">
        <v>165</v>
      </c>
      <c r="E20" s="223" t="str">
        <f t="shared" si="0"/>
        <v>Pen-y-bont ar Ogwr - Laleston</v>
      </c>
      <c r="F20" s="224">
        <v>4</v>
      </c>
      <c r="G20" s="224">
        <f t="shared" si="1"/>
        <v>1</v>
      </c>
      <c r="H20" s="225"/>
    </row>
    <row r="21" spans="2:8" ht="12" customHeight="1">
      <c r="B21" s="222">
        <v>18</v>
      </c>
      <c r="C21" s="223" t="s">
        <v>1115</v>
      </c>
      <c r="D21" s="223" t="s">
        <v>166</v>
      </c>
      <c r="E21" s="223" t="str">
        <f t="shared" si="0"/>
        <v>Pen-y-bont ar Ogwr - Llangynwyd</v>
      </c>
      <c r="F21" s="224">
        <v>3</v>
      </c>
      <c r="G21" s="224">
        <f t="shared" si="1"/>
        <v>1</v>
      </c>
      <c r="H21" s="225"/>
    </row>
    <row r="22" spans="2:8" ht="12" customHeight="1">
      <c r="B22" s="222">
        <v>19</v>
      </c>
      <c r="C22" s="223" t="s">
        <v>1115</v>
      </c>
      <c r="D22" s="223" t="s">
        <v>167</v>
      </c>
      <c r="E22" s="223" t="str">
        <f t="shared" si="0"/>
        <v>Pen-y-bont ar Ogwr - Llangynwyd Ganol</v>
      </c>
      <c r="F22" s="224">
        <v>2</v>
      </c>
      <c r="G22" s="224">
        <f t="shared" si="1"/>
        <v>1</v>
      </c>
      <c r="H22" s="225"/>
    </row>
    <row r="23" spans="2:8" ht="12" customHeight="1">
      <c r="B23" s="222">
        <v>20</v>
      </c>
      <c r="C23" s="223" t="s">
        <v>1115</v>
      </c>
      <c r="D23" s="223" t="s">
        <v>168</v>
      </c>
      <c r="E23" s="223" t="str">
        <f t="shared" si="0"/>
        <v>Pen-y-bont ar Ogwr - Maesteg</v>
      </c>
      <c r="F23" s="224">
        <v>3</v>
      </c>
      <c r="G23" s="224">
        <f t="shared" si="1"/>
        <v>1</v>
      </c>
      <c r="H23" s="225"/>
    </row>
    <row r="24" spans="2:8" ht="12" customHeight="1">
      <c r="B24" s="222">
        <v>21</v>
      </c>
      <c r="C24" s="223" t="s">
        <v>1115</v>
      </c>
      <c r="D24" s="223" t="s">
        <v>169</v>
      </c>
      <c r="E24" s="223" t="str">
        <f t="shared" si="0"/>
        <v>Pen-y-bont ar Ogwr - Merthyr Mawr</v>
      </c>
      <c r="F24" s="224">
        <v>4</v>
      </c>
      <c r="G24" s="224">
        <f t="shared" si="1"/>
        <v>1</v>
      </c>
      <c r="H24" s="225"/>
    </row>
    <row r="25" spans="2:8" ht="12" customHeight="1">
      <c r="B25" s="222">
        <v>22</v>
      </c>
      <c r="C25" s="223" t="s">
        <v>1115</v>
      </c>
      <c r="D25" s="223" t="s">
        <v>170</v>
      </c>
      <c r="E25" s="223" t="str">
        <f t="shared" si="0"/>
        <v>Pen-y-bont ar Ogwr - Castellnewydd Uchaf</v>
      </c>
      <c r="F25" s="224">
        <v>4</v>
      </c>
      <c r="G25" s="224">
        <f t="shared" si="1"/>
        <v>1</v>
      </c>
      <c r="H25" s="225"/>
    </row>
    <row r="26" spans="2:8" ht="12" customHeight="1">
      <c r="B26" s="222">
        <v>23</v>
      </c>
      <c r="C26" s="223" t="s">
        <v>1115</v>
      </c>
      <c r="D26" s="223" t="s">
        <v>171</v>
      </c>
      <c r="E26" s="223" t="str">
        <f t="shared" si="0"/>
        <v>Pen-y-bont ar Ogwr - Bro Ogwr</v>
      </c>
      <c r="F26" s="224">
        <v>1</v>
      </c>
      <c r="G26" s="224">
        <f t="shared" si="1"/>
        <v>1</v>
      </c>
      <c r="H26" s="225"/>
    </row>
    <row r="27" spans="2:8" ht="12" customHeight="1">
      <c r="B27" s="222">
        <v>24</v>
      </c>
      <c r="C27" s="223" t="s">
        <v>1115</v>
      </c>
      <c r="D27" s="223" t="s">
        <v>172</v>
      </c>
      <c r="E27" s="223" t="str">
        <f t="shared" si="0"/>
        <v>Pen-y-bont ar Ogwr - Pencoed</v>
      </c>
      <c r="F27" s="224">
        <v>4</v>
      </c>
      <c r="G27" s="224">
        <f t="shared" si="1"/>
        <v>1</v>
      </c>
      <c r="H27" s="225"/>
    </row>
    <row r="28" spans="2:8" ht="12" customHeight="1">
      <c r="B28" s="222">
        <v>25</v>
      </c>
      <c r="C28" s="226" t="s">
        <v>1115</v>
      </c>
      <c r="D28" s="226" t="s">
        <v>173</v>
      </c>
      <c r="E28" s="223" t="str">
        <f t="shared" si="0"/>
        <v>Pen-y-bont ar Ogwr - Porthcawl</v>
      </c>
      <c r="F28" s="227">
        <v>4</v>
      </c>
      <c r="G28" s="224">
        <f t="shared" si="1"/>
        <v>1</v>
      </c>
      <c r="H28" s="228"/>
    </row>
    <row r="29" spans="2:8" ht="12" customHeight="1">
      <c r="B29" s="222">
        <v>26</v>
      </c>
      <c r="C29" s="226" t="s">
        <v>1115</v>
      </c>
      <c r="D29" s="226" t="s">
        <v>1136</v>
      </c>
      <c r="E29" s="223" t="str">
        <f t="shared" si="0"/>
        <v>Pen-y-bont ar Ogwr - Saint-y-brid</v>
      </c>
      <c r="F29" s="227">
        <v>4</v>
      </c>
      <c r="G29" s="224">
        <f t="shared" si="1"/>
        <v>2</v>
      </c>
      <c r="H29" s="228" t="s">
        <v>1137</v>
      </c>
    </row>
    <row r="30" spans="2:8" ht="12" customHeight="1">
      <c r="B30" s="222">
        <v>27</v>
      </c>
      <c r="C30" s="223" t="s">
        <v>1115</v>
      </c>
      <c r="D30" s="223" t="s">
        <v>174</v>
      </c>
      <c r="E30" s="223" t="str">
        <f t="shared" si="0"/>
        <v>Pen-y-bont ar Ogwr - Ynysawdre</v>
      </c>
      <c r="F30" s="224">
        <v>2</v>
      </c>
      <c r="G30" s="224">
        <f t="shared" si="1"/>
        <v>1</v>
      </c>
      <c r="H30" s="225"/>
    </row>
    <row r="31" spans="2:8" ht="12" customHeight="1">
      <c r="B31" s="222">
        <v>28</v>
      </c>
      <c r="C31" s="223" t="s">
        <v>1118</v>
      </c>
      <c r="D31" s="223" t="s">
        <v>175</v>
      </c>
      <c r="E31" s="223" t="str">
        <f t="shared" si="0"/>
        <v>Caerffili - Dyffryn Aber*</v>
      </c>
      <c r="F31" s="224">
        <v>1</v>
      </c>
      <c r="G31" s="224">
        <f t="shared" si="1"/>
        <v>1</v>
      </c>
      <c r="H31" s="225"/>
    </row>
    <row r="32" spans="2:8" ht="12" customHeight="1">
      <c r="B32" s="222">
        <v>29</v>
      </c>
      <c r="C32" s="223" t="s">
        <v>1118</v>
      </c>
      <c r="D32" s="223" t="s">
        <v>176</v>
      </c>
      <c r="E32" s="223" t="str">
        <f t="shared" si="0"/>
        <v>Caerffili - Abercarn</v>
      </c>
      <c r="F32" s="224">
        <v>2</v>
      </c>
      <c r="G32" s="224">
        <f t="shared" si="1"/>
        <v>1</v>
      </c>
      <c r="H32" s="225"/>
    </row>
    <row r="33" spans="2:8" ht="12" customHeight="1">
      <c r="B33" s="222">
        <v>30</v>
      </c>
      <c r="C33" s="223" t="s">
        <v>1118</v>
      </c>
      <c r="D33" s="223" t="s">
        <v>177</v>
      </c>
      <c r="E33" s="223" t="str">
        <f t="shared" si="0"/>
        <v>Caerffili - Argoed (Islwyn)</v>
      </c>
      <c r="F33" s="224">
        <v>2</v>
      </c>
      <c r="G33" s="224">
        <f t="shared" si="1"/>
        <v>1</v>
      </c>
      <c r="H33" s="225"/>
    </row>
    <row r="34" spans="2:8" ht="12" customHeight="1">
      <c r="B34" s="222">
        <v>31</v>
      </c>
      <c r="C34" s="223" t="s">
        <v>1118</v>
      </c>
      <c r="D34" s="223" t="s">
        <v>178</v>
      </c>
      <c r="E34" s="223" t="str">
        <f t="shared" si="0"/>
        <v>Caerffili - Bargoed</v>
      </c>
      <c r="F34" s="224">
        <v>2</v>
      </c>
      <c r="G34" s="224">
        <f t="shared" si="1"/>
        <v>1</v>
      </c>
      <c r="H34" s="225"/>
    </row>
    <row r="35" spans="2:8" ht="12" customHeight="1">
      <c r="B35" s="222">
        <v>32</v>
      </c>
      <c r="C35" s="223" t="s">
        <v>1118</v>
      </c>
      <c r="D35" s="223" t="s">
        <v>179</v>
      </c>
      <c r="E35" s="223" t="str">
        <f t="shared" si="0"/>
        <v>Caerffili - Bedwas a Machen</v>
      </c>
      <c r="F35" s="224">
        <v>3</v>
      </c>
      <c r="G35" s="224">
        <f t="shared" si="1"/>
        <v>1</v>
      </c>
      <c r="H35" s="225"/>
    </row>
    <row r="36" spans="2:8" ht="12" customHeight="1">
      <c r="B36" s="222">
        <v>33</v>
      </c>
      <c r="C36" s="223" t="s">
        <v>1118</v>
      </c>
      <c r="D36" s="223" t="s">
        <v>180</v>
      </c>
      <c r="E36" s="223" t="str">
        <f t="shared" si="0"/>
        <v>Caerffili - Coed-duon</v>
      </c>
      <c r="F36" s="224">
        <v>3</v>
      </c>
      <c r="G36" s="224">
        <f t="shared" si="1"/>
        <v>1</v>
      </c>
      <c r="H36" s="225"/>
    </row>
    <row r="37" spans="2:8" ht="12" customHeight="1">
      <c r="B37" s="222">
        <v>34</v>
      </c>
      <c r="C37" s="223" t="s">
        <v>1118</v>
      </c>
      <c r="D37" s="223" t="s">
        <v>1118</v>
      </c>
      <c r="E37" s="223" t="str">
        <f t="shared" si="0"/>
        <v>Caerffili - Caerffili</v>
      </c>
      <c r="F37" s="224">
        <v>4</v>
      </c>
      <c r="G37" s="224">
        <f t="shared" si="1"/>
        <v>1</v>
      </c>
      <c r="H37" s="225"/>
    </row>
    <row r="38" spans="2:8" ht="12" customHeight="1">
      <c r="B38" s="222">
        <v>35</v>
      </c>
      <c r="C38" s="223" t="s">
        <v>1118</v>
      </c>
      <c r="D38" s="223" t="s">
        <v>181</v>
      </c>
      <c r="E38" s="223" t="str">
        <f t="shared" si="0"/>
        <v>Caerffili - Cefn Fforest</v>
      </c>
      <c r="F38" s="224">
        <v>2</v>
      </c>
      <c r="G38" s="224">
        <f t="shared" si="1"/>
        <v>1</v>
      </c>
      <c r="H38" s="225"/>
    </row>
    <row r="39" spans="2:8" ht="12" customHeight="1">
      <c r="B39" s="222">
        <v>36</v>
      </c>
      <c r="C39" s="223" t="s">
        <v>1118</v>
      </c>
      <c r="D39" s="223" t="s">
        <v>182</v>
      </c>
      <c r="E39" s="223" t="str">
        <f t="shared" si="0"/>
        <v>Caerffili - Crosskeys</v>
      </c>
      <c r="F39" s="224">
        <v>2</v>
      </c>
      <c r="G39" s="224">
        <f t="shared" si="1"/>
        <v>1</v>
      </c>
      <c r="H39" s="225"/>
    </row>
    <row r="40" spans="2:8" ht="12" customHeight="1">
      <c r="B40" s="222">
        <v>37</v>
      </c>
      <c r="C40" s="223" t="s">
        <v>1118</v>
      </c>
      <c r="D40" s="223" t="s">
        <v>183</v>
      </c>
      <c r="E40" s="223" t="str">
        <f t="shared" si="0"/>
        <v>Caerffili - Crymlyn</v>
      </c>
      <c r="F40" s="224">
        <v>1</v>
      </c>
      <c r="G40" s="224">
        <f t="shared" si="1"/>
        <v>1</v>
      </c>
      <c r="H40" s="225"/>
    </row>
    <row r="41" spans="2:8" ht="12" customHeight="1">
      <c r="B41" s="222">
        <v>38</v>
      </c>
      <c r="C41" s="223" t="s">
        <v>1118</v>
      </c>
      <c r="D41" s="223" t="s">
        <v>184</v>
      </c>
      <c r="E41" s="223" t="str">
        <f t="shared" si="0"/>
        <v>Caerffili - Darren Valley*</v>
      </c>
      <c r="F41" s="224">
        <v>1</v>
      </c>
      <c r="G41" s="224">
        <f t="shared" si="1"/>
        <v>1</v>
      </c>
      <c r="H41" s="225"/>
    </row>
    <row r="42" spans="2:8" ht="12" customHeight="1">
      <c r="B42" s="222">
        <v>39</v>
      </c>
      <c r="C42" s="223" t="s">
        <v>1118</v>
      </c>
      <c r="D42" s="223" t="s">
        <v>185</v>
      </c>
      <c r="E42" s="223" t="str">
        <f t="shared" si="0"/>
        <v>Caerffili - Gelligaer (1)</v>
      </c>
      <c r="F42" s="224">
        <v>2</v>
      </c>
      <c r="G42" s="224">
        <f t="shared" si="1"/>
        <v>1</v>
      </c>
      <c r="H42" s="225"/>
    </row>
    <row r="43" spans="2:8" ht="12" customHeight="1">
      <c r="B43" s="222">
        <v>40</v>
      </c>
      <c r="C43" s="223" t="s">
        <v>1118</v>
      </c>
      <c r="D43" s="223" t="s">
        <v>186</v>
      </c>
      <c r="E43" s="223" t="str">
        <f t="shared" si="0"/>
        <v>Caerffili - Gelligaer (2)</v>
      </c>
      <c r="F43" s="224">
        <v>2</v>
      </c>
      <c r="G43" s="224">
        <f t="shared" si="1"/>
        <v>1</v>
      </c>
      <c r="H43" s="225"/>
    </row>
    <row r="44" spans="2:8" ht="12" customHeight="1">
      <c r="B44" s="222">
        <v>41</v>
      </c>
      <c r="C44" s="223" t="s">
        <v>1118</v>
      </c>
      <c r="D44" s="223" t="s">
        <v>187</v>
      </c>
      <c r="E44" s="223" t="str">
        <f t="shared" si="0"/>
        <v>Caerffili - Llanbradach</v>
      </c>
      <c r="F44" s="224">
        <v>3</v>
      </c>
      <c r="G44" s="224">
        <f t="shared" si="1"/>
        <v>1</v>
      </c>
      <c r="H44" s="225" t="s">
        <v>65</v>
      </c>
    </row>
    <row r="45" spans="2:8" ht="12" customHeight="1">
      <c r="B45" s="222">
        <v>42</v>
      </c>
      <c r="C45" s="223" t="s">
        <v>1118</v>
      </c>
      <c r="D45" s="223" t="s">
        <v>188</v>
      </c>
      <c r="E45" s="223" t="str">
        <f t="shared" si="0"/>
        <v>Caerffili - Maesycwmmer</v>
      </c>
      <c r="F45" s="224">
        <v>3</v>
      </c>
      <c r="G45" s="224">
        <f t="shared" si="1"/>
        <v>1</v>
      </c>
      <c r="H45" s="225" t="s">
        <v>65</v>
      </c>
    </row>
    <row r="46" spans="2:8" ht="12" customHeight="1">
      <c r="B46" s="222">
        <v>43</v>
      </c>
      <c r="C46" s="223" t="s">
        <v>1118</v>
      </c>
      <c r="D46" s="223" t="s">
        <v>189</v>
      </c>
      <c r="E46" s="223" t="str">
        <f t="shared" si="0"/>
        <v>Caerffili - Nelson</v>
      </c>
      <c r="F46" s="224">
        <v>3</v>
      </c>
      <c r="G46" s="224">
        <f t="shared" si="1"/>
        <v>1</v>
      </c>
      <c r="H46" s="225"/>
    </row>
    <row r="47" spans="2:8" ht="12" customHeight="1">
      <c r="B47" s="222">
        <v>44</v>
      </c>
      <c r="C47" s="223" t="s">
        <v>1118</v>
      </c>
      <c r="D47" s="223" t="s">
        <v>190</v>
      </c>
      <c r="E47" s="223" t="str">
        <f t="shared" si="0"/>
        <v>Caerffili - Tredegar Newydd</v>
      </c>
      <c r="F47" s="224">
        <v>1</v>
      </c>
      <c r="G47" s="224">
        <f t="shared" si="1"/>
        <v>1</v>
      </c>
      <c r="H47" s="225"/>
    </row>
    <row r="48" spans="2:8" ht="12" customHeight="1">
      <c r="B48" s="222">
        <v>45</v>
      </c>
      <c r="C48" s="223" t="s">
        <v>1118</v>
      </c>
      <c r="D48" s="223" t="s">
        <v>191</v>
      </c>
      <c r="E48" s="223" t="str">
        <f t="shared" si="0"/>
        <v>Caerffili - Trecelyn</v>
      </c>
      <c r="F48" s="224">
        <v>3</v>
      </c>
      <c r="G48" s="224">
        <f t="shared" si="1"/>
        <v>1</v>
      </c>
      <c r="H48" s="225"/>
    </row>
    <row r="49" spans="2:8" ht="12" customHeight="1">
      <c r="B49" s="222">
        <v>46</v>
      </c>
      <c r="C49" s="223" t="s">
        <v>1118</v>
      </c>
      <c r="D49" s="223" t="s">
        <v>192</v>
      </c>
      <c r="E49" s="223" t="str">
        <f t="shared" si="0"/>
        <v>Caerffili - Pengam</v>
      </c>
      <c r="F49" s="224">
        <v>3</v>
      </c>
      <c r="G49" s="224">
        <f t="shared" si="1"/>
        <v>1</v>
      </c>
      <c r="H49" s="225"/>
    </row>
    <row r="50" spans="2:8" ht="12" customHeight="1">
      <c r="B50" s="222">
        <v>47</v>
      </c>
      <c r="C50" s="223" t="s">
        <v>1118</v>
      </c>
      <c r="D50" s="223" t="s">
        <v>193</v>
      </c>
      <c r="E50" s="223" t="str">
        <f t="shared" si="0"/>
        <v>Caerffili - Pen-maen</v>
      </c>
      <c r="F50" s="224">
        <v>3</v>
      </c>
      <c r="G50" s="224">
        <f t="shared" si="1"/>
        <v>1</v>
      </c>
      <c r="H50" s="225"/>
    </row>
    <row r="51" spans="2:8" ht="12" customHeight="1">
      <c r="B51" s="222">
        <v>48</v>
      </c>
      <c r="C51" s="223" t="s">
        <v>1118</v>
      </c>
      <c r="D51" s="223" t="s">
        <v>194</v>
      </c>
      <c r="E51" s="223" t="str">
        <f t="shared" si="0"/>
        <v>Caerffili - Penyrheol</v>
      </c>
      <c r="F51" s="224">
        <v>3</v>
      </c>
      <c r="G51" s="224">
        <f t="shared" si="1"/>
        <v>1</v>
      </c>
      <c r="H51" s="225"/>
    </row>
    <row r="52" spans="2:8" ht="12" customHeight="1">
      <c r="B52" s="222">
        <v>49</v>
      </c>
      <c r="C52" s="223" t="s">
        <v>1118</v>
      </c>
      <c r="D52" s="223" t="s">
        <v>195</v>
      </c>
      <c r="E52" s="223" t="str">
        <f t="shared" si="0"/>
        <v>Caerffili - Pontllan-fraith</v>
      </c>
      <c r="F52" s="224">
        <v>3</v>
      </c>
      <c r="G52" s="224">
        <f t="shared" si="1"/>
        <v>1</v>
      </c>
      <c r="H52" s="225"/>
    </row>
    <row r="53" spans="2:8" ht="12" customHeight="1">
      <c r="B53" s="222">
        <v>50</v>
      </c>
      <c r="C53" s="223" t="s">
        <v>1118</v>
      </c>
      <c r="D53" s="223" t="s">
        <v>196</v>
      </c>
      <c r="E53" s="223" t="str">
        <f t="shared" si="0"/>
        <v>Caerffili - Rhymni</v>
      </c>
      <c r="F53" s="224">
        <v>1</v>
      </c>
      <c r="G53" s="224">
        <f t="shared" si="1"/>
        <v>1</v>
      </c>
      <c r="H53" s="225"/>
    </row>
    <row r="54" spans="2:8" ht="12" customHeight="1">
      <c r="B54" s="222">
        <v>51</v>
      </c>
      <c r="C54" s="223" t="s">
        <v>1118</v>
      </c>
      <c r="D54" s="223" t="s">
        <v>197</v>
      </c>
      <c r="E54" s="223" t="str">
        <f t="shared" si="0"/>
        <v>Caerffili - Rhisga</v>
      </c>
      <c r="F54" s="224">
        <v>3</v>
      </c>
      <c r="G54" s="224">
        <f t="shared" si="1"/>
        <v>1</v>
      </c>
      <c r="H54" s="225"/>
    </row>
    <row r="55" spans="2:8" ht="12" customHeight="1">
      <c r="B55" s="222">
        <v>52</v>
      </c>
      <c r="C55" s="223" t="s">
        <v>1118</v>
      </c>
      <c r="D55" s="223" t="s">
        <v>198</v>
      </c>
      <c r="E55" s="223" t="str">
        <f t="shared" si="0"/>
        <v>Caerffili - Rhydri</v>
      </c>
      <c r="F55" s="224">
        <v>5</v>
      </c>
      <c r="G55" s="224">
        <f t="shared" si="1"/>
        <v>1</v>
      </c>
      <c r="H55" s="225"/>
    </row>
    <row r="56" spans="2:8" ht="12" customHeight="1">
      <c r="B56" s="222">
        <v>53</v>
      </c>
      <c r="C56" s="223" t="s">
        <v>1118</v>
      </c>
      <c r="D56" s="223" t="s">
        <v>199</v>
      </c>
      <c r="E56" s="223" t="str">
        <f t="shared" si="0"/>
        <v>Caerffili - Y Fan</v>
      </c>
      <c r="F56" s="224">
        <v>4</v>
      </c>
      <c r="G56" s="224">
        <f t="shared" si="1"/>
        <v>1</v>
      </c>
      <c r="H56" s="225"/>
    </row>
    <row r="57" spans="2:8" ht="12" customHeight="1">
      <c r="B57" s="222">
        <v>54</v>
      </c>
      <c r="C57" s="223" t="s">
        <v>1118</v>
      </c>
      <c r="D57" s="223" t="s">
        <v>200</v>
      </c>
      <c r="E57" s="223" t="str">
        <f t="shared" si="0"/>
        <v>Caerffili - Ynysddu</v>
      </c>
      <c r="F57" s="224">
        <v>2</v>
      </c>
      <c r="G57" s="224">
        <f t="shared" si="1"/>
        <v>1</v>
      </c>
      <c r="H57" s="225"/>
    </row>
    <row r="58" spans="2:8" ht="12" customHeight="1">
      <c r="B58" s="222">
        <v>55</v>
      </c>
      <c r="C58" s="223" t="s">
        <v>1119</v>
      </c>
      <c r="D58" s="223" t="s">
        <v>201</v>
      </c>
      <c r="E58" s="223" t="str">
        <f t="shared" si="0"/>
        <v>Caerdydd - Adamsdown</v>
      </c>
      <c r="F58" s="224">
        <v>5</v>
      </c>
      <c r="G58" s="224">
        <f t="shared" si="1"/>
        <v>1</v>
      </c>
      <c r="H58" s="225"/>
    </row>
    <row r="59" spans="2:8" ht="12" customHeight="1">
      <c r="B59" s="222">
        <v>56</v>
      </c>
      <c r="C59" s="223" t="s">
        <v>1119</v>
      </c>
      <c r="D59" s="223" t="s">
        <v>202</v>
      </c>
      <c r="E59" s="223" t="str">
        <f t="shared" si="0"/>
        <v>Caerdydd - Butetown</v>
      </c>
      <c r="F59" s="224">
        <v>5</v>
      </c>
      <c r="G59" s="224">
        <f t="shared" si="1"/>
        <v>1</v>
      </c>
      <c r="H59" s="225"/>
    </row>
    <row r="60" spans="2:8" ht="12" customHeight="1">
      <c r="B60" s="222">
        <v>57</v>
      </c>
      <c r="C60" s="223" t="s">
        <v>1119</v>
      </c>
      <c r="D60" s="223" t="s">
        <v>203</v>
      </c>
      <c r="E60" s="223" t="str">
        <f t="shared" si="0"/>
        <v>Caerdydd - Caerau</v>
      </c>
      <c r="F60" s="224">
        <v>4</v>
      </c>
      <c r="G60" s="224">
        <f t="shared" si="1"/>
        <v>1</v>
      </c>
      <c r="H60" s="225"/>
    </row>
    <row r="61" spans="2:8" ht="12" customHeight="1">
      <c r="B61" s="222">
        <v>58</v>
      </c>
      <c r="C61" s="223" t="s">
        <v>1119</v>
      </c>
      <c r="D61" s="223" t="s">
        <v>204</v>
      </c>
      <c r="E61" s="223" t="str">
        <f t="shared" si="0"/>
        <v>Caerdydd - Treganna</v>
      </c>
      <c r="F61" s="224">
        <v>5</v>
      </c>
      <c r="G61" s="224">
        <f t="shared" si="1"/>
        <v>1</v>
      </c>
      <c r="H61" s="225"/>
    </row>
    <row r="62" spans="2:8" ht="12" customHeight="1">
      <c r="B62" s="222">
        <v>59</v>
      </c>
      <c r="C62" s="223" t="s">
        <v>1119</v>
      </c>
      <c r="D62" s="223" t="s">
        <v>205</v>
      </c>
      <c r="E62" s="223" t="str">
        <f t="shared" si="0"/>
        <v>Caerdydd - Cathays</v>
      </c>
      <c r="F62" s="224">
        <v>5</v>
      </c>
      <c r="G62" s="224">
        <f t="shared" si="1"/>
        <v>1</v>
      </c>
      <c r="H62" s="225"/>
    </row>
    <row r="63" spans="2:8" ht="12" customHeight="1">
      <c r="B63" s="222">
        <v>60</v>
      </c>
      <c r="C63" s="223" t="s">
        <v>1119</v>
      </c>
      <c r="D63" s="223" t="s">
        <v>206</v>
      </c>
      <c r="E63" s="223" t="str">
        <f t="shared" si="0"/>
        <v>Caerdydd - Cyncoed</v>
      </c>
      <c r="F63" s="224">
        <v>5</v>
      </c>
      <c r="G63" s="224">
        <f t="shared" si="1"/>
        <v>1</v>
      </c>
      <c r="H63" s="225"/>
    </row>
    <row r="64" spans="2:8" ht="12" customHeight="1">
      <c r="B64" s="222">
        <v>61</v>
      </c>
      <c r="C64" s="223" t="s">
        <v>1119</v>
      </c>
      <c r="D64" s="223" t="s">
        <v>207</v>
      </c>
      <c r="E64" s="223" t="str">
        <f t="shared" si="0"/>
        <v>Caerdydd - Trelái</v>
      </c>
      <c r="F64" s="224">
        <v>5</v>
      </c>
      <c r="G64" s="224">
        <f t="shared" si="1"/>
        <v>1</v>
      </c>
      <c r="H64" s="225"/>
    </row>
    <row r="65" spans="2:8" ht="12" customHeight="1">
      <c r="B65" s="222">
        <v>62</v>
      </c>
      <c r="C65" s="223" t="s">
        <v>1119</v>
      </c>
      <c r="D65" s="223" t="s">
        <v>208</v>
      </c>
      <c r="E65" s="223" t="str">
        <f t="shared" si="0"/>
        <v>Caerdydd - Y Tyllgoed</v>
      </c>
      <c r="F65" s="224">
        <v>5</v>
      </c>
      <c r="G65" s="224">
        <f t="shared" si="1"/>
        <v>1</v>
      </c>
      <c r="H65" s="225"/>
    </row>
    <row r="66" spans="2:8" ht="12" customHeight="1">
      <c r="B66" s="222">
        <v>63</v>
      </c>
      <c r="C66" s="223" t="s">
        <v>1119</v>
      </c>
      <c r="D66" s="223" t="s">
        <v>209</v>
      </c>
      <c r="E66" s="223" t="str">
        <f t="shared" si="0"/>
        <v>Caerdydd - Gabalfa</v>
      </c>
      <c r="F66" s="224">
        <v>5</v>
      </c>
      <c r="G66" s="224">
        <f t="shared" si="1"/>
        <v>1</v>
      </c>
      <c r="H66" s="225"/>
    </row>
    <row r="67" spans="2:8" ht="12" customHeight="1">
      <c r="B67" s="222">
        <v>64</v>
      </c>
      <c r="C67" s="223" t="s">
        <v>1119</v>
      </c>
      <c r="D67" s="223" t="s">
        <v>210</v>
      </c>
      <c r="E67" s="223" t="str">
        <f t="shared" si="0"/>
        <v>Caerdydd - Grangetown</v>
      </c>
      <c r="F67" s="224">
        <v>5</v>
      </c>
      <c r="G67" s="224">
        <f t="shared" si="1"/>
        <v>1</v>
      </c>
      <c r="H67" s="225"/>
    </row>
    <row r="68" spans="2:8" ht="12" customHeight="1">
      <c r="B68" s="222">
        <v>65</v>
      </c>
      <c r="C68" s="223" t="s">
        <v>1119</v>
      </c>
      <c r="D68" s="223" t="s">
        <v>211</v>
      </c>
      <c r="E68" s="223" t="str">
        <f t="shared" si="0"/>
        <v>Caerdydd - Y Mynydd Bychan</v>
      </c>
      <c r="F68" s="224">
        <v>5</v>
      </c>
      <c r="G68" s="224">
        <f t="shared" si="1"/>
        <v>1</v>
      </c>
      <c r="H68" s="225"/>
    </row>
    <row r="69" spans="2:8" ht="12" customHeight="1">
      <c r="B69" s="222">
        <v>66</v>
      </c>
      <c r="C69" s="223" t="s">
        <v>1119</v>
      </c>
      <c r="D69" s="223" t="s">
        <v>212</v>
      </c>
      <c r="E69" s="223" t="str">
        <f t="shared" ref="E69:E132" si="2">CONCATENATE(C69," - ",D69)</f>
        <v>Caerdydd - Llys-faen</v>
      </c>
      <c r="F69" s="224">
        <v>5</v>
      </c>
      <c r="G69" s="224">
        <f t="shared" ref="G69:G132" si="3">COUNTIF($D$4:$D$871,D69)</f>
        <v>1</v>
      </c>
      <c r="H69" s="225"/>
    </row>
    <row r="70" spans="2:8" ht="12" customHeight="1">
      <c r="B70" s="222">
        <v>67</v>
      </c>
      <c r="C70" s="223" t="s">
        <v>1119</v>
      </c>
      <c r="D70" s="223" t="s">
        <v>213</v>
      </c>
      <c r="E70" s="223" t="str">
        <f t="shared" si="2"/>
        <v>Caerdydd - Llandaf</v>
      </c>
      <c r="F70" s="224">
        <v>5</v>
      </c>
      <c r="G70" s="224">
        <f t="shared" si="3"/>
        <v>1</v>
      </c>
      <c r="H70" s="225"/>
    </row>
    <row r="71" spans="2:8" ht="12" customHeight="1">
      <c r="B71" s="222">
        <v>68</v>
      </c>
      <c r="C71" s="223" t="s">
        <v>1119</v>
      </c>
      <c r="D71" s="223" t="s">
        <v>214</v>
      </c>
      <c r="E71" s="223" t="str">
        <f t="shared" si="2"/>
        <v>Caerdydd - Ystum Taf</v>
      </c>
      <c r="F71" s="224">
        <v>5</v>
      </c>
      <c r="G71" s="224">
        <f t="shared" si="3"/>
        <v>1</v>
      </c>
      <c r="H71" s="225"/>
    </row>
    <row r="72" spans="2:8" ht="12" customHeight="1">
      <c r="B72" s="222">
        <v>69</v>
      </c>
      <c r="C72" s="223" t="s">
        <v>1119</v>
      </c>
      <c r="D72" s="223" t="s">
        <v>215</v>
      </c>
      <c r="E72" s="223" t="str">
        <f t="shared" si="2"/>
        <v>Caerdydd - Llanisien</v>
      </c>
      <c r="F72" s="224">
        <v>5</v>
      </c>
      <c r="G72" s="224">
        <f t="shared" si="3"/>
        <v>1</v>
      </c>
      <c r="H72" s="225"/>
    </row>
    <row r="73" spans="2:8" ht="12" customHeight="1">
      <c r="B73" s="222">
        <v>70</v>
      </c>
      <c r="C73" s="223" t="s">
        <v>1119</v>
      </c>
      <c r="D73" s="223" t="s">
        <v>216</v>
      </c>
      <c r="E73" s="223" t="str">
        <f t="shared" si="2"/>
        <v>Caerdydd - Llanrhymni</v>
      </c>
      <c r="F73" s="224">
        <v>5</v>
      </c>
      <c r="G73" s="224">
        <f t="shared" si="3"/>
        <v>1</v>
      </c>
      <c r="H73" s="225"/>
    </row>
    <row r="74" spans="2:8" ht="12" customHeight="1">
      <c r="B74" s="222">
        <v>71</v>
      </c>
      <c r="C74" s="223" t="s">
        <v>1119</v>
      </c>
      <c r="D74" s="223" t="s">
        <v>217</v>
      </c>
      <c r="E74" s="223" t="str">
        <f t="shared" si="2"/>
        <v>Caerdydd - Pentref Llaneirwg</v>
      </c>
      <c r="F74" s="224">
        <v>5</v>
      </c>
      <c r="G74" s="224">
        <f t="shared" si="3"/>
        <v>1</v>
      </c>
      <c r="H74" s="225"/>
    </row>
    <row r="75" spans="2:8" ht="12" customHeight="1">
      <c r="B75" s="222">
        <v>72</v>
      </c>
      <c r="C75" s="223" t="s">
        <v>1119</v>
      </c>
      <c r="D75" s="223" t="s">
        <v>218</v>
      </c>
      <c r="E75" s="223" t="str">
        <f t="shared" si="2"/>
        <v>Caerdydd - Pentwyn</v>
      </c>
      <c r="F75" s="224">
        <v>5</v>
      </c>
      <c r="G75" s="224">
        <f t="shared" si="3"/>
        <v>1</v>
      </c>
      <c r="H75" s="225"/>
    </row>
    <row r="76" spans="2:8" ht="12" customHeight="1">
      <c r="B76" s="222">
        <v>73</v>
      </c>
      <c r="C76" s="223" t="s">
        <v>1119</v>
      </c>
      <c r="D76" s="223" t="s">
        <v>219</v>
      </c>
      <c r="E76" s="223" t="str">
        <f t="shared" si="2"/>
        <v>Caerdydd - Pentyrch</v>
      </c>
      <c r="F76" s="224">
        <v>5</v>
      </c>
      <c r="G76" s="224">
        <f t="shared" si="3"/>
        <v>1</v>
      </c>
      <c r="H76" s="225"/>
    </row>
    <row r="77" spans="2:8" ht="12" customHeight="1">
      <c r="B77" s="222">
        <v>74</v>
      </c>
      <c r="C77" s="223" t="s">
        <v>1119</v>
      </c>
      <c r="D77" s="223" t="s">
        <v>220</v>
      </c>
      <c r="E77" s="223" t="str">
        <f t="shared" si="2"/>
        <v>Caerdydd - Plasnewydd</v>
      </c>
      <c r="F77" s="224">
        <v>5</v>
      </c>
      <c r="G77" s="224">
        <f t="shared" si="3"/>
        <v>1</v>
      </c>
      <c r="H77" s="225"/>
    </row>
    <row r="78" spans="2:8" ht="12" customHeight="1">
      <c r="B78" s="222">
        <v>75</v>
      </c>
      <c r="C78" s="223" t="s">
        <v>1119</v>
      </c>
      <c r="D78" s="223" t="s">
        <v>221</v>
      </c>
      <c r="E78" s="223" t="str">
        <f t="shared" si="2"/>
        <v>Caerdydd - Pontprennau</v>
      </c>
      <c r="F78" s="224">
        <v>5</v>
      </c>
      <c r="G78" s="224">
        <f t="shared" si="3"/>
        <v>1</v>
      </c>
      <c r="H78" s="225"/>
    </row>
    <row r="79" spans="2:8" ht="12" customHeight="1">
      <c r="B79" s="222">
        <v>76</v>
      </c>
      <c r="C79" s="223" t="s">
        <v>1119</v>
      </c>
      <c r="D79" s="223" t="s">
        <v>222</v>
      </c>
      <c r="E79" s="223" t="str">
        <f t="shared" si="2"/>
        <v>Caerdydd - Radur</v>
      </c>
      <c r="F79" s="224">
        <v>5</v>
      </c>
      <c r="G79" s="224">
        <f t="shared" si="3"/>
        <v>1</v>
      </c>
      <c r="H79" s="225"/>
    </row>
    <row r="80" spans="2:8" ht="12" customHeight="1">
      <c r="B80" s="222">
        <v>77</v>
      </c>
      <c r="C80" s="223" t="s">
        <v>1119</v>
      </c>
      <c r="D80" s="223" t="s">
        <v>223</v>
      </c>
      <c r="E80" s="223" t="str">
        <f t="shared" si="2"/>
        <v>Caerdydd - Rhiwbeina</v>
      </c>
      <c r="F80" s="224">
        <v>5</v>
      </c>
      <c r="G80" s="224">
        <f t="shared" si="3"/>
        <v>1</v>
      </c>
      <c r="H80" s="225"/>
    </row>
    <row r="81" spans="2:8" ht="12" customHeight="1">
      <c r="B81" s="222">
        <v>78</v>
      </c>
      <c r="C81" s="223" t="s">
        <v>1119</v>
      </c>
      <c r="D81" s="223" t="s">
        <v>224</v>
      </c>
      <c r="E81" s="223" t="str">
        <f t="shared" si="2"/>
        <v>Caerdydd - Glan yr Afon</v>
      </c>
      <c r="F81" s="224">
        <v>5</v>
      </c>
      <c r="G81" s="224">
        <f t="shared" si="3"/>
        <v>1</v>
      </c>
      <c r="H81" s="225"/>
    </row>
    <row r="82" spans="2:8" ht="12" customHeight="1">
      <c r="B82" s="222">
        <v>79</v>
      </c>
      <c r="C82" s="223" t="s">
        <v>1119</v>
      </c>
      <c r="D82" s="223" t="s">
        <v>225</v>
      </c>
      <c r="E82" s="223" t="str">
        <f t="shared" si="2"/>
        <v>Caerdydd - Y Rhath</v>
      </c>
      <c r="F82" s="224">
        <v>5</v>
      </c>
      <c r="G82" s="224">
        <f t="shared" si="3"/>
        <v>1</v>
      </c>
      <c r="H82" s="225"/>
    </row>
    <row r="83" spans="2:8" ht="12" customHeight="1">
      <c r="B83" s="222">
        <v>80</v>
      </c>
      <c r="C83" s="223" t="s">
        <v>1119</v>
      </c>
      <c r="D83" s="223" t="s">
        <v>226</v>
      </c>
      <c r="E83" s="223" t="str">
        <f t="shared" si="2"/>
        <v>Caerdydd - Tredelerch</v>
      </c>
      <c r="F83" s="224">
        <v>5</v>
      </c>
      <c r="G83" s="224">
        <f t="shared" si="3"/>
        <v>1</v>
      </c>
      <c r="H83" s="225"/>
    </row>
    <row r="84" spans="2:8" ht="12" customHeight="1">
      <c r="B84" s="222">
        <v>81</v>
      </c>
      <c r="C84" s="223" t="s">
        <v>1119</v>
      </c>
      <c r="D84" s="223" t="s">
        <v>227</v>
      </c>
      <c r="E84" s="223" t="str">
        <f t="shared" si="2"/>
        <v>Caerdydd - Y Sblot</v>
      </c>
      <c r="F84" s="224">
        <v>5</v>
      </c>
      <c r="G84" s="224">
        <f t="shared" si="3"/>
        <v>1</v>
      </c>
      <c r="H84" s="225"/>
    </row>
    <row r="85" spans="2:8" ht="12" customHeight="1">
      <c r="B85" s="222">
        <v>82</v>
      </c>
      <c r="C85" s="223" t="s">
        <v>1119</v>
      </c>
      <c r="D85" s="223" t="s">
        <v>228</v>
      </c>
      <c r="E85" s="223" t="str">
        <f t="shared" si="2"/>
        <v>Caerdydd - Sain Ffagan</v>
      </c>
      <c r="F85" s="224">
        <v>5</v>
      </c>
      <c r="G85" s="224">
        <f t="shared" si="3"/>
        <v>1</v>
      </c>
      <c r="H85" s="225"/>
    </row>
    <row r="86" spans="2:8" ht="12" customHeight="1">
      <c r="B86" s="222">
        <v>83</v>
      </c>
      <c r="C86" s="223" t="s">
        <v>1119</v>
      </c>
      <c r="D86" s="223" t="s">
        <v>229</v>
      </c>
      <c r="E86" s="223" t="str">
        <f t="shared" si="2"/>
        <v>Caerdydd - Tongwynlais</v>
      </c>
      <c r="F86" s="224">
        <v>5</v>
      </c>
      <c r="G86" s="224">
        <f t="shared" si="3"/>
        <v>1</v>
      </c>
      <c r="H86" s="225"/>
    </row>
    <row r="87" spans="2:8" ht="12" customHeight="1">
      <c r="B87" s="222">
        <v>84</v>
      </c>
      <c r="C87" s="223" t="s">
        <v>1119</v>
      </c>
      <c r="D87" s="223" t="s">
        <v>230</v>
      </c>
      <c r="E87" s="223" t="str">
        <f t="shared" si="2"/>
        <v>Caerdydd - Trowbridge</v>
      </c>
      <c r="F87" s="224">
        <v>5</v>
      </c>
      <c r="G87" s="224">
        <f t="shared" si="3"/>
        <v>1</v>
      </c>
      <c r="H87" s="225"/>
    </row>
    <row r="88" spans="2:8" ht="12" customHeight="1">
      <c r="B88" s="222">
        <v>85</v>
      </c>
      <c r="C88" s="223" t="s">
        <v>1119</v>
      </c>
      <c r="D88" s="223" t="s">
        <v>231</v>
      </c>
      <c r="E88" s="223" t="str">
        <f t="shared" si="2"/>
        <v>Caerdydd - Yr Eglwys Newydd</v>
      </c>
      <c r="F88" s="224">
        <v>5</v>
      </c>
      <c r="G88" s="224">
        <f t="shared" si="3"/>
        <v>1</v>
      </c>
      <c r="H88" s="225"/>
    </row>
    <row r="89" spans="2:8" ht="12" customHeight="1">
      <c r="B89" s="222">
        <v>86</v>
      </c>
      <c r="C89" s="223" t="s">
        <v>1120</v>
      </c>
      <c r="D89" s="223" t="s">
        <v>232</v>
      </c>
      <c r="E89" s="223" t="str">
        <f t="shared" si="2"/>
        <v>Sir Gaerfyrddin - Abergwili</v>
      </c>
      <c r="F89" s="224">
        <v>2</v>
      </c>
      <c r="G89" s="224">
        <f t="shared" si="3"/>
        <v>1</v>
      </c>
      <c r="H89" s="225"/>
    </row>
    <row r="90" spans="2:8" ht="12" customHeight="1">
      <c r="B90" s="222">
        <v>87</v>
      </c>
      <c r="C90" s="223" t="s">
        <v>1120</v>
      </c>
      <c r="D90" s="223" t="s">
        <v>233</v>
      </c>
      <c r="E90" s="223" t="str">
        <f t="shared" si="2"/>
        <v>Sir Gaerfyrddin - Abernant</v>
      </c>
      <c r="F90" s="224">
        <v>1</v>
      </c>
      <c r="G90" s="224">
        <f t="shared" si="3"/>
        <v>1</v>
      </c>
      <c r="H90" s="225"/>
    </row>
    <row r="91" spans="2:8" ht="12" customHeight="1">
      <c r="B91" s="222">
        <v>88</v>
      </c>
      <c r="C91" s="223" t="s">
        <v>1120</v>
      </c>
      <c r="D91" s="223" t="s">
        <v>234</v>
      </c>
      <c r="E91" s="223" t="str">
        <f t="shared" si="2"/>
        <v>Sir Gaerfyrddin - Rhydaman</v>
      </c>
      <c r="F91" s="224">
        <v>2</v>
      </c>
      <c r="G91" s="224">
        <f t="shared" si="3"/>
        <v>1</v>
      </c>
      <c r="H91" s="225"/>
    </row>
    <row r="92" spans="2:8" ht="12" customHeight="1">
      <c r="B92" s="222">
        <v>89</v>
      </c>
      <c r="C92" s="223" t="s">
        <v>1120</v>
      </c>
      <c r="D92" s="223" t="s">
        <v>235</v>
      </c>
      <c r="E92" s="223" t="str">
        <f t="shared" si="2"/>
        <v>Sir Gaerfyrddin - Betws (Dinefwr)</v>
      </c>
      <c r="F92" s="224">
        <v>1</v>
      </c>
      <c r="G92" s="224">
        <f t="shared" si="3"/>
        <v>1</v>
      </c>
      <c r="H92" s="225"/>
    </row>
    <row r="93" spans="2:8" ht="12" customHeight="1">
      <c r="B93" s="222">
        <v>90</v>
      </c>
      <c r="C93" s="223" t="s">
        <v>1120</v>
      </c>
      <c r="D93" s="223" t="s">
        <v>236</v>
      </c>
      <c r="E93" s="223" t="str">
        <f t="shared" si="2"/>
        <v>Sir Gaerfyrddin - Bronwydd</v>
      </c>
      <c r="F93" s="224">
        <v>2</v>
      </c>
      <c r="G93" s="224">
        <f t="shared" si="3"/>
        <v>1</v>
      </c>
      <c r="H93" s="225"/>
    </row>
    <row r="94" spans="2:8" ht="12" customHeight="1">
      <c r="B94" s="222">
        <v>91</v>
      </c>
      <c r="C94" s="223" t="s">
        <v>1120</v>
      </c>
      <c r="D94" s="223" t="s">
        <v>237</v>
      </c>
      <c r="E94" s="223" t="str">
        <f t="shared" si="2"/>
        <v>Sir Gaerfyrddin - Caerfyrddin</v>
      </c>
      <c r="F94" s="224">
        <v>3</v>
      </c>
      <c r="G94" s="224">
        <f t="shared" si="3"/>
        <v>1</v>
      </c>
      <c r="H94" s="225"/>
    </row>
    <row r="95" spans="2:8" ht="12" customHeight="1">
      <c r="B95" s="222">
        <v>92</v>
      </c>
      <c r="C95" s="223" t="s">
        <v>1120</v>
      </c>
      <c r="D95" s="223" t="s">
        <v>238</v>
      </c>
      <c r="E95" s="223" t="str">
        <f t="shared" si="2"/>
        <v>Sir Gaerfyrddin - Cefn Sidan</v>
      </c>
      <c r="F95" s="224">
        <v>2</v>
      </c>
      <c r="G95" s="224">
        <f t="shared" si="3"/>
        <v>1</v>
      </c>
      <c r="H95" s="225"/>
    </row>
    <row r="96" spans="2:8" ht="12" customHeight="1">
      <c r="B96" s="222">
        <v>93</v>
      </c>
      <c r="C96" s="223" t="s">
        <v>1120</v>
      </c>
      <c r="D96" s="223" t="s">
        <v>239</v>
      </c>
      <c r="E96" s="223" t="str">
        <f t="shared" si="2"/>
        <v>Sir Gaerfyrddin - Cenarth</v>
      </c>
      <c r="F96" s="224">
        <v>1</v>
      </c>
      <c r="G96" s="224">
        <f t="shared" si="3"/>
        <v>1</v>
      </c>
      <c r="H96" s="225"/>
    </row>
    <row r="97" spans="2:8" ht="12" customHeight="1">
      <c r="B97" s="222">
        <v>94</v>
      </c>
      <c r="C97" s="223" t="s">
        <v>1120</v>
      </c>
      <c r="D97" s="223" t="s">
        <v>240</v>
      </c>
      <c r="E97" s="223" t="str">
        <f t="shared" si="2"/>
        <v>Sir Gaerfyrddin - Cilycwm</v>
      </c>
      <c r="F97" s="224">
        <v>1</v>
      </c>
      <c r="G97" s="224">
        <f t="shared" si="3"/>
        <v>1</v>
      </c>
      <c r="H97" s="225"/>
    </row>
    <row r="98" spans="2:8" ht="12" customHeight="1">
      <c r="B98" s="222">
        <v>95</v>
      </c>
      <c r="C98" s="223" t="s">
        <v>1120</v>
      </c>
      <c r="D98" s="223" t="s">
        <v>241</v>
      </c>
      <c r="E98" s="223" t="str">
        <f t="shared" si="2"/>
        <v>Sir Gaerfyrddin - Cilymaenllwyd</v>
      </c>
      <c r="F98" s="224">
        <v>1</v>
      </c>
      <c r="G98" s="224">
        <f t="shared" si="3"/>
        <v>1</v>
      </c>
      <c r="H98" s="225"/>
    </row>
    <row r="99" spans="2:8" ht="12" customHeight="1">
      <c r="B99" s="222">
        <v>96</v>
      </c>
      <c r="C99" s="223" t="s">
        <v>1120</v>
      </c>
      <c r="D99" s="223" t="s">
        <v>242</v>
      </c>
      <c r="E99" s="223" t="str">
        <f t="shared" si="2"/>
        <v>Sir Gaerfyrddin - Clynderwen</v>
      </c>
      <c r="F99" s="224">
        <v>1</v>
      </c>
      <c r="G99" s="224">
        <f t="shared" si="3"/>
        <v>1</v>
      </c>
      <c r="H99" s="225"/>
    </row>
    <row r="100" spans="2:8" ht="12" customHeight="1">
      <c r="B100" s="222">
        <v>97</v>
      </c>
      <c r="C100" s="223" t="s">
        <v>1120</v>
      </c>
      <c r="D100" s="223" t="s">
        <v>243</v>
      </c>
      <c r="E100" s="223" t="str">
        <f t="shared" si="2"/>
        <v>Sir Gaerfyrddin - Cwmamman</v>
      </c>
      <c r="F100" s="224">
        <v>1</v>
      </c>
      <c r="G100" s="224">
        <f t="shared" si="3"/>
        <v>1</v>
      </c>
      <c r="H100" s="225"/>
    </row>
    <row r="101" spans="2:8" ht="12" customHeight="1">
      <c r="B101" s="222">
        <v>98</v>
      </c>
      <c r="C101" s="223" t="s">
        <v>1120</v>
      </c>
      <c r="D101" s="223" t="s">
        <v>244</v>
      </c>
      <c r="E101" s="223" t="str">
        <f t="shared" si="2"/>
        <v>Sir Gaerfyrddin - Cynwyl Elfed</v>
      </c>
      <c r="F101" s="224">
        <v>1</v>
      </c>
      <c r="G101" s="224">
        <f t="shared" si="3"/>
        <v>1</v>
      </c>
      <c r="H101" s="225"/>
    </row>
    <row r="102" spans="2:8" ht="12" customHeight="1">
      <c r="B102" s="222">
        <v>99</v>
      </c>
      <c r="C102" s="223" t="s">
        <v>1120</v>
      </c>
      <c r="D102" s="223" t="s">
        <v>245</v>
      </c>
      <c r="E102" s="223" t="str">
        <f t="shared" si="2"/>
        <v>Sir Gaerfyrddin - Cynwyl Gaeo</v>
      </c>
      <c r="F102" s="224">
        <v>1</v>
      </c>
      <c r="G102" s="224">
        <f t="shared" si="3"/>
        <v>1</v>
      </c>
      <c r="H102" s="225"/>
    </row>
    <row r="103" spans="2:8" ht="12" customHeight="1">
      <c r="B103" s="222">
        <v>100</v>
      </c>
      <c r="C103" s="223" t="s">
        <v>1120</v>
      </c>
      <c r="D103" s="223" t="s">
        <v>246</v>
      </c>
      <c r="E103" s="223" t="str">
        <f t="shared" si="2"/>
        <v>Sir Gaerfyrddin - Eglwys Gymyn</v>
      </c>
      <c r="F103" s="224">
        <v>1</v>
      </c>
      <c r="G103" s="224">
        <f t="shared" si="3"/>
        <v>1</v>
      </c>
      <c r="H103" s="225"/>
    </row>
    <row r="104" spans="2:8" ht="12" customHeight="1">
      <c r="B104" s="222">
        <v>101</v>
      </c>
      <c r="C104" s="223" t="s">
        <v>1120</v>
      </c>
      <c r="D104" s="223" t="s">
        <v>247</v>
      </c>
      <c r="E104" s="223" t="str">
        <f t="shared" si="2"/>
        <v>Sir Gaerfyrddin - Ffairfach</v>
      </c>
      <c r="F104" s="224">
        <v>1</v>
      </c>
      <c r="G104" s="224">
        <f t="shared" si="3"/>
        <v>1</v>
      </c>
      <c r="H104" s="225"/>
    </row>
    <row r="105" spans="2:8" ht="12" customHeight="1">
      <c r="B105" s="222">
        <v>102</v>
      </c>
      <c r="C105" s="223" t="s">
        <v>1120</v>
      </c>
      <c r="D105" s="223" t="s">
        <v>248</v>
      </c>
      <c r="E105" s="223" t="str">
        <f t="shared" si="2"/>
        <v>Sir Gaerfyrddin - Gorslas</v>
      </c>
      <c r="F105" s="224">
        <v>2</v>
      </c>
      <c r="G105" s="224">
        <f t="shared" si="3"/>
        <v>1</v>
      </c>
      <c r="H105" s="225"/>
    </row>
    <row r="106" spans="2:8" ht="12" customHeight="1">
      <c r="B106" s="222">
        <v>103</v>
      </c>
      <c r="C106" s="223" t="s">
        <v>1120</v>
      </c>
      <c r="D106" s="223" t="s">
        <v>249</v>
      </c>
      <c r="E106" s="223" t="str">
        <f t="shared" si="2"/>
        <v>Sir Gaerfyrddin - Henllanfallteg</v>
      </c>
      <c r="F106" s="224">
        <v>1</v>
      </c>
      <c r="G106" s="224">
        <f t="shared" si="3"/>
        <v>1</v>
      </c>
      <c r="H106" s="225"/>
    </row>
    <row r="107" spans="2:8" ht="12" customHeight="1">
      <c r="B107" s="222">
        <v>104</v>
      </c>
      <c r="C107" s="223" t="s">
        <v>1120</v>
      </c>
      <c r="D107" s="223" t="s">
        <v>250</v>
      </c>
      <c r="E107" s="223" t="str">
        <f t="shared" si="2"/>
        <v>Sir Gaerfyrddin - Cydweli</v>
      </c>
      <c r="F107" s="224">
        <v>2</v>
      </c>
      <c r="G107" s="224">
        <f t="shared" si="3"/>
        <v>1</v>
      </c>
      <c r="H107" s="225"/>
    </row>
    <row r="108" spans="2:8" ht="12" customHeight="1">
      <c r="B108" s="222">
        <v>105</v>
      </c>
      <c r="C108" s="223" t="s">
        <v>1120</v>
      </c>
      <c r="D108" s="223" t="s">
        <v>251</v>
      </c>
      <c r="E108" s="223" t="str">
        <f t="shared" si="2"/>
        <v>Sir Gaerfyrddin - Tref Talacharn</v>
      </c>
      <c r="F108" s="224">
        <v>2</v>
      </c>
      <c r="G108" s="224">
        <f t="shared" si="3"/>
        <v>1</v>
      </c>
      <c r="H108" s="225"/>
    </row>
    <row r="109" spans="2:8" ht="12" customHeight="1">
      <c r="B109" s="222">
        <v>106</v>
      </c>
      <c r="C109" s="223" t="s">
        <v>1120</v>
      </c>
      <c r="D109" s="223" t="s">
        <v>252</v>
      </c>
      <c r="E109" s="223" t="str">
        <f t="shared" si="2"/>
        <v>Sir Gaerfyrddin - Llanarthne</v>
      </c>
      <c r="F109" s="224">
        <v>2</v>
      </c>
      <c r="G109" s="224">
        <f t="shared" si="3"/>
        <v>1</v>
      </c>
      <c r="H109" s="225"/>
    </row>
    <row r="110" spans="2:8" ht="12" customHeight="1">
      <c r="B110" s="222">
        <v>107</v>
      </c>
      <c r="C110" s="223" t="s">
        <v>1120</v>
      </c>
      <c r="D110" s="223" t="s">
        <v>253</v>
      </c>
      <c r="E110" s="223" t="str">
        <f t="shared" si="2"/>
        <v>Sir Gaerfyrddin - Llanboidy</v>
      </c>
      <c r="F110" s="224">
        <v>1</v>
      </c>
      <c r="G110" s="224">
        <f t="shared" si="3"/>
        <v>1</v>
      </c>
      <c r="H110" s="225"/>
    </row>
    <row r="111" spans="2:8" ht="12" customHeight="1">
      <c r="B111" s="222">
        <v>108</v>
      </c>
      <c r="C111" s="223" t="s">
        <v>1120</v>
      </c>
      <c r="D111" s="223" t="s">
        <v>254</v>
      </c>
      <c r="E111" s="223" t="str">
        <f t="shared" si="2"/>
        <v>Sir Gaerfyrddin - Llanddarog</v>
      </c>
      <c r="F111" s="224">
        <v>2</v>
      </c>
      <c r="G111" s="224">
        <f t="shared" si="3"/>
        <v>1</v>
      </c>
      <c r="H111" s="225"/>
    </row>
    <row r="112" spans="2:8" ht="12" customHeight="1">
      <c r="B112" s="222">
        <v>109</v>
      </c>
      <c r="C112" s="223" t="s">
        <v>1120</v>
      </c>
      <c r="D112" s="223" t="s">
        <v>255</v>
      </c>
      <c r="E112" s="223" t="str">
        <f t="shared" si="2"/>
        <v>Sir Gaerfyrddin - Llanddeusant</v>
      </c>
      <c r="F112" s="224">
        <v>1</v>
      </c>
      <c r="G112" s="224">
        <f t="shared" si="3"/>
        <v>1</v>
      </c>
      <c r="H112" s="225"/>
    </row>
    <row r="113" spans="2:8" ht="12" customHeight="1">
      <c r="B113" s="222">
        <v>110</v>
      </c>
      <c r="C113" s="223" t="s">
        <v>1120</v>
      </c>
      <c r="D113" s="223" t="s">
        <v>256</v>
      </c>
      <c r="E113" s="223" t="str">
        <f t="shared" si="2"/>
        <v>Sir Gaerfyrddin - Llanddowror</v>
      </c>
      <c r="F113" s="224">
        <v>1</v>
      </c>
      <c r="G113" s="224">
        <f t="shared" si="3"/>
        <v>1</v>
      </c>
      <c r="H113" s="225"/>
    </row>
    <row r="114" spans="2:8" ht="12" customHeight="1">
      <c r="B114" s="222">
        <v>111</v>
      </c>
      <c r="C114" s="223" t="s">
        <v>1120</v>
      </c>
      <c r="D114" s="223" t="s">
        <v>257</v>
      </c>
      <c r="E114" s="223" t="str">
        <f t="shared" si="2"/>
        <v>Sir Gaerfyrddin - Llandeilo</v>
      </c>
      <c r="F114" s="224">
        <v>2</v>
      </c>
      <c r="G114" s="224">
        <f t="shared" si="3"/>
        <v>1</v>
      </c>
      <c r="H114" s="225"/>
    </row>
    <row r="115" spans="2:8" ht="12" customHeight="1">
      <c r="B115" s="222">
        <v>112</v>
      </c>
      <c r="C115" s="223" t="s">
        <v>1120</v>
      </c>
      <c r="D115" s="223" t="s">
        <v>258</v>
      </c>
      <c r="E115" s="223" t="str">
        <f t="shared" si="2"/>
        <v>Sir Gaerfyrddin - Llanymddyfri</v>
      </c>
      <c r="F115" s="224">
        <v>2</v>
      </c>
      <c r="G115" s="224">
        <f t="shared" si="3"/>
        <v>1</v>
      </c>
      <c r="H115" s="225"/>
    </row>
    <row r="116" spans="2:8" ht="12" customHeight="1">
      <c r="B116" s="222">
        <v>113</v>
      </c>
      <c r="C116" s="223" t="s">
        <v>1120</v>
      </c>
      <c r="D116" s="223" t="s">
        <v>259</v>
      </c>
      <c r="E116" s="223" t="str">
        <f t="shared" si="2"/>
        <v>Sir Gaerfyrddin - Llandybie</v>
      </c>
      <c r="F116" s="224">
        <v>1</v>
      </c>
      <c r="G116" s="224">
        <f t="shared" si="3"/>
        <v>1</v>
      </c>
      <c r="H116" s="225"/>
    </row>
    <row r="117" spans="2:8" ht="12" customHeight="1">
      <c r="B117" s="222">
        <v>114</v>
      </c>
      <c r="C117" s="223" t="s">
        <v>1120</v>
      </c>
      <c r="D117" s="223" t="s">
        <v>260</v>
      </c>
      <c r="E117" s="223" t="str">
        <f t="shared" si="2"/>
        <v>Sir Gaerfyrddin - Llandyfaelog</v>
      </c>
      <c r="F117" s="224">
        <v>2</v>
      </c>
      <c r="G117" s="224">
        <f t="shared" si="3"/>
        <v>1</v>
      </c>
      <c r="H117" s="225"/>
    </row>
    <row r="118" spans="2:8" ht="12" customHeight="1">
      <c r="B118" s="222">
        <v>115</v>
      </c>
      <c r="C118" s="223" t="s">
        <v>1120</v>
      </c>
      <c r="D118" s="223" t="s">
        <v>261</v>
      </c>
      <c r="E118" s="223" t="str">
        <f t="shared" si="2"/>
        <v>Sir Gaerfyrddin - Llanedi</v>
      </c>
      <c r="F118" s="224">
        <v>1</v>
      </c>
      <c r="G118" s="224">
        <f t="shared" si="3"/>
        <v>1</v>
      </c>
      <c r="H118" s="225"/>
    </row>
    <row r="119" spans="2:8" ht="12" customHeight="1">
      <c r="B119" s="222">
        <v>116</v>
      </c>
      <c r="C119" s="223" t="s">
        <v>1120</v>
      </c>
      <c r="D119" s="223" t="s">
        <v>262</v>
      </c>
      <c r="E119" s="223" t="str">
        <f t="shared" si="2"/>
        <v>Sir Gaerfyrddin - Llanegwad</v>
      </c>
      <c r="F119" s="224">
        <v>2</v>
      </c>
      <c r="G119" s="224">
        <f t="shared" si="3"/>
        <v>1</v>
      </c>
      <c r="H119" s="225"/>
    </row>
    <row r="120" spans="2:8" ht="12" customHeight="1">
      <c r="B120" s="222">
        <v>117</v>
      </c>
      <c r="C120" s="223" t="s">
        <v>1120</v>
      </c>
      <c r="D120" s="223" t="s">
        <v>263</v>
      </c>
      <c r="E120" s="223" t="str">
        <f t="shared" si="2"/>
        <v>Sir Gaerfyrddin - Llanelli</v>
      </c>
      <c r="F120" s="224">
        <v>3</v>
      </c>
      <c r="G120" s="224">
        <f t="shared" si="3"/>
        <v>1</v>
      </c>
      <c r="H120" s="225"/>
    </row>
    <row r="121" spans="2:8" ht="12" customHeight="1">
      <c r="B121" s="222">
        <v>118</v>
      </c>
      <c r="C121" s="223" t="s">
        <v>1120</v>
      </c>
      <c r="D121" s="223" t="s">
        <v>264</v>
      </c>
      <c r="E121" s="223" t="str">
        <f t="shared" si="2"/>
        <v>Sir Gaerfyrddin - Llanelli Wledig</v>
      </c>
      <c r="F121" s="224">
        <v>2</v>
      </c>
      <c r="G121" s="224">
        <f t="shared" si="3"/>
        <v>1</v>
      </c>
      <c r="H121" s="225"/>
    </row>
    <row r="122" spans="2:8" ht="12" customHeight="1">
      <c r="B122" s="222">
        <v>119</v>
      </c>
      <c r="C122" s="223" t="s">
        <v>1120</v>
      </c>
      <c r="D122" s="223" t="s">
        <v>265</v>
      </c>
      <c r="E122" s="223" t="str">
        <f t="shared" si="2"/>
        <v>Sir Gaerfyrddin - Llanfair-ar-y-bryn</v>
      </c>
      <c r="F122" s="224">
        <v>1</v>
      </c>
      <c r="G122" s="224">
        <f t="shared" si="3"/>
        <v>1</v>
      </c>
      <c r="H122" s="225"/>
    </row>
    <row r="123" spans="2:8" ht="12" customHeight="1">
      <c r="B123" s="222">
        <v>120</v>
      </c>
      <c r="C123" s="223" t="s">
        <v>1120</v>
      </c>
      <c r="D123" s="223" t="s">
        <v>266</v>
      </c>
      <c r="E123" s="223" t="str">
        <f t="shared" si="2"/>
        <v>Sir Gaerfyrddin - Llanfihangel Aberythych</v>
      </c>
      <c r="F123" s="224">
        <v>1</v>
      </c>
      <c r="G123" s="224">
        <f t="shared" si="3"/>
        <v>1</v>
      </c>
      <c r="H123" s="225"/>
    </row>
    <row r="124" spans="2:8" ht="12" customHeight="1">
      <c r="B124" s="222">
        <v>121</v>
      </c>
      <c r="C124" s="223" t="s">
        <v>1120</v>
      </c>
      <c r="D124" s="223" t="s">
        <v>267</v>
      </c>
      <c r="E124" s="223" t="str">
        <f t="shared" si="2"/>
        <v>Sir Gaerfyrddin - Llanfihangel Rhos-y-Corn</v>
      </c>
      <c r="F124" s="224">
        <v>1</v>
      </c>
      <c r="G124" s="224">
        <f t="shared" si="3"/>
        <v>1</v>
      </c>
      <c r="H124" s="225"/>
    </row>
    <row r="125" spans="2:8" ht="12" customHeight="1">
      <c r="B125" s="222">
        <v>122</v>
      </c>
      <c r="C125" s="223" t="s">
        <v>1120</v>
      </c>
      <c r="D125" s="223" t="s">
        <v>268</v>
      </c>
      <c r="E125" s="223" t="str">
        <f t="shared" si="2"/>
        <v>Sir Gaerfyrddin - Llanfihangel-ar-Arth</v>
      </c>
      <c r="F125" s="224">
        <v>1</v>
      </c>
      <c r="G125" s="224">
        <f t="shared" si="3"/>
        <v>1</v>
      </c>
      <c r="H125" s="225"/>
    </row>
    <row r="126" spans="2:8" ht="12" customHeight="1">
      <c r="B126" s="222">
        <v>123</v>
      </c>
      <c r="C126" s="223" t="s">
        <v>1120</v>
      </c>
      <c r="D126" s="223" t="s">
        <v>269</v>
      </c>
      <c r="E126" s="223" t="str">
        <f t="shared" si="2"/>
        <v>Sir Gaerfyrddin - Llanfynydd (Dinefwr)</v>
      </c>
      <c r="F126" s="224">
        <v>1</v>
      </c>
      <c r="G126" s="224">
        <f t="shared" si="3"/>
        <v>1</v>
      </c>
      <c r="H126" s="225"/>
    </row>
    <row r="127" spans="2:8" ht="12" customHeight="1">
      <c r="B127" s="222">
        <v>124</v>
      </c>
      <c r="C127" s="223" t="s">
        <v>1120</v>
      </c>
      <c r="D127" s="223" t="s">
        <v>270</v>
      </c>
      <c r="E127" s="223" t="str">
        <f t="shared" si="2"/>
        <v>Sir Gaerfyrddin - Llangadog</v>
      </c>
      <c r="F127" s="224">
        <v>1</v>
      </c>
      <c r="G127" s="224">
        <f t="shared" si="3"/>
        <v>1</v>
      </c>
      <c r="H127" s="225"/>
    </row>
    <row r="128" spans="2:8" ht="12" customHeight="1">
      <c r="B128" s="222">
        <v>125</v>
      </c>
      <c r="C128" s="223" t="s">
        <v>1120</v>
      </c>
      <c r="D128" s="223" t="s">
        <v>271</v>
      </c>
      <c r="E128" s="223" t="str">
        <f t="shared" si="2"/>
        <v>Sir Gaerfyrddin - Llangain</v>
      </c>
      <c r="F128" s="224">
        <v>2</v>
      </c>
      <c r="G128" s="224">
        <f t="shared" si="3"/>
        <v>1</v>
      </c>
      <c r="H128" s="225"/>
    </row>
    <row r="129" spans="2:8" ht="12" customHeight="1">
      <c r="B129" s="222">
        <v>126</v>
      </c>
      <c r="C129" s="223" t="s">
        <v>1120</v>
      </c>
      <c r="D129" s="223" t="s">
        <v>272</v>
      </c>
      <c r="E129" s="223" t="str">
        <f t="shared" si="2"/>
        <v>Sir Gaerfyrddin - Llangathen</v>
      </c>
      <c r="F129" s="224">
        <v>1</v>
      </c>
      <c r="G129" s="224">
        <f t="shared" si="3"/>
        <v>1</v>
      </c>
      <c r="H129" s="225"/>
    </row>
    <row r="130" spans="2:8" ht="12" customHeight="1">
      <c r="B130" s="222">
        <v>127</v>
      </c>
      <c r="C130" s="223" t="s">
        <v>1120</v>
      </c>
      <c r="D130" s="223" t="s">
        <v>273</v>
      </c>
      <c r="E130" s="223" t="str">
        <f t="shared" si="2"/>
        <v>Sir Gaerfyrddin - Llangeler</v>
      </c>
      <c r="F130" s="224">
        <v>1</v>
      </c>
      <c r="G130" s="224">
        <f t="shared" si="3"/>
        <v>1</v>
      </c>
      <c r="H130" s="225"/>
    </row>
    <row r="131" spans="2:8" ht="12" customHeight="1">
      <c r="B131" s="222">
        <v>128</v>
      </c>
      <c r="C131" s="223" t="s">
        <v>1120</v>
      </c>
      <c r="D131" s="223" t="s">
        <v>274</v>
      </c>
      <c r="E131" s="223" t="str">
        <f t="shared" si="2"/>
        <v>Sir Gaerfyrddin - Llangennech</v>
      </c>
      <c r="F131" s="224">
        <v>2</v>
      </c>
      <c r="G131" s="224">
        <f t="shared" si="3"/>
        <v>1</v>
      </c>
      <c r="H131" s="225"/>
    </row>
    <row r="132" spans="2:8" ht="12" customHeight="1">
      <c r="B132" s="222">
        <v>129</v>
      </c>
      <c r="C132" s="223" t="s">
        <v>1120</v>
      </c>
      <c r="D132" s="223" t="s">
        <v>275</v>
      </c>
      <c r="E132" s="223" t="str">
        <f t="shared" si="2"/>
        <v>Sir Gaerfyrddin - Llangynnwr</v>
      </c>
      <c r="F132" s="224">
        <v>2</v>
      </c>
      <c r="G132" s="224">
        <f t="shared" si="3"/>
        <v>1</v>
      </c>
      <c r="H132" s="225"/>
    </row>
    <row r="133" spans="2:8" ht="12" customHeight="1">
      <c r="B133" s="222">
        <v>130</v>
      </c>
      <c r="C133" s="223" t="s">
        <v>1120</v>
      </c>
      <c r="D133" s="223" t="s">
        <v>276</v>
      </c>
      <c r="E133" s="223" t="str">
        <f t="shared" ref="E133:E196" si="4">CONCATENATE(C133," - ",D133)</f>
        <v>Sir Gaerfyrddin - Llangyndeyrn</v>
      </c>
      <c r="F133" s="224">
        <v>1</v>
      </c>
      <c r="G133" s="224">
        <f t="shared" ref="G133:G196" si="5">COUNTIF($D$4:$D$871,D133)</f>
        <v>1</v>
      </c>
      <c r="H133" s="225"/>
    </row>
    <row r="134" spans="2:8" ht="12" customHeight="1">
      <c r="B134" s="222">
        <v>131</v>
      </c>
      <c r="C134" s="223" t="s">
        <v>1120</v>
      </c>
      <c r="D134" s="223" t="s">
        <v>277</v>
      </c>
      <c r="E134" s="223" t="str">
        <f t="shared" si="4"/>
        <v>Sir Gaerfyrddin - Llangynin</v>
      </c>
      <c r="F134" s="224">
        <v>1</v>
      </c>
      <c r="G134" s="224">
        <f t="shared" si="5"/>
        <v>1</v>
      </c>
      <c r="H134" s="225"/>
    </row>
    <row r="135" spans="2:8" ht="12" customHeight="1">
      <c r="B135" s="222">
        <v>132</v>
      </c>
      <c r="C135" s="223" t="s">
        <v>1120</v>
      </c>
      <c r="D135" s="223" t="s">
        <v>278</v>
      </c>
      <c r="E135" s="223" t="str">
        <f t="shared" si="4"/>
        <v>Sir Gaerfyrddin - Llangynog (Carmarthen)</v>
      </c>
      <c r="F135" s="224">
        <v>1</v>
      </c>
      <c r="G135" s="224">
        <f t="shared" si="5"/>
        <v>1</v>
      </c>
      <c r="H135" s="225"/>
    </row>
    <row r="136" spans="2:8" ht="12" customHeight="1">
      <c r="B136" s="222">
        <v>133</v>
      </c>
      <c r="C136" s="223" t="s">
        <v>1120</v>
      </c>
      <c r="D136" s="223" t="s">
        <v>279</v>
      </c>
      <c r="E136" s="223" t="str">
        <f t="shared" si="4"/>
        <v>Sir Gaerfyrddin - Llanllawddog</v>
      </c>
      <c r="F136" s="224">
        <v>2</v>
      </c>
      <c r="G136" s="224">
        <f t="shared" si="5"/>
        <v>1</v>
      </c>
      <c r="H136" s="225"/>
    </row>
    <row r="137" spans="2:8" ht="12" customHeight="1">
      <c r="B137" s="222">
        <v>134</v>
      </c>
      <c r="C137" s="223" t="s">
        <v>1120</v>
      </c>
      <c r="D137" s="223" t="s">
        <v>280</v>
      </c>
      <c r="E137" s="223" t="str">
        <f t="shared" si="4"/>
        <v>Sir Gaerfyrddin - Llanllwni</v>
      </c>
      <c r="F137" s="224">
        <v>1</v>
      </c>
      <c r="G137" s="224">
        <f t="shared" si="5"/>
        <v>1</v>
      </c>
      <c r="H137" s="225"/>
    </row>
    <row r="138" spans="2:8" ht="12" customHeight="1">
      <c r="B138" s="222">
        <v>135</v>
      </c>
      <c r="C138" s="223" t="s">
        <v>1120</v>
      </c>
      <c r="D138" s="223" t="s">
        <v>281</v>
      </c>
      <c r="E138" s="223" t="str">
        <f t="shared" si="4"/>
        <v>Sir Gaerfyrddin - Llannon (Llanelli)</v>
      </c>
      <c r="F138" s="224">
        <v>2</v>
      </c>
      <c r="G138" s="224">
        <f t="shared" si="5"/>
        <v>1</v>
      </c>
      <c r="H138" s="225"/>
    </row>
    <row r="139" spans="2:8" ht="12" customHeight="1">
      <c r="B139" s="222">
        <v>136</v>
      </c>
      <c r="C139" s="223" t="s">
        <v>1120</v>
      </c>
      <c r="D139" s="223" t="s">
        <v>282</v>
      </c>
      <c r="E139" s="223" t="str">
        <f t="shared" si="4"/>
        <v>Sir Gaerfyrddin - Llanpumpsaint</v>
      </c>
      <c r="F139" s="224">
        <v>2</v>
      </c>
      <c r="G139" s="224">
        <f t="shared" si="5"/>
        <v>1</v>
      </c>
      <c r="H139" s="225"/>
    </row>
    <row r="140" spans="2:8" ht="12" customHeight="1">
      <c r="B140" s="222">
        <v>137</v>
      </c>
      <c r="C140" s="223" t="s">
        <v>1120</v>
      </c>
      <c r="D140" s="223" t="s">
        <v>283</v>
      </c>
      <c r="E140" s="223" t="str">
        <f t="shared" si="4"/>
        <v>Sir Gaerfyrddin - Llansadwrn</v>
      </c>
      <c r="F140" s="224">
        <v>1</v>
      </c>
      <c r="G140" s="224">
        <f t="shared" si="5"/>
        <v>1</v>
      </c>
      <c r="H140" s="225"/>
    </row>
    <row r="141" spans="2:8" ht="12" customHeight="1">
      <c r="B141" s="222">
        <v>138</v>
      </c>
      <c r="C141" s="223" t="s">
        <v>1120</v>
      </c>
      <c r="D141" s="223" t="s">
        <v>284</v>
      </c>
      <c r="E141" s="223" t="str">
        <f t="shared" si="4"/>
        <v>Sir Gaerfyrddin - Llansawel</v>
      </c>
      <c r="F141" s="224">
        <v>1</v>
      </c>
      <c r="G141" s="224">
        <f t="shared" si="5"/>
        <v>2</v>
      </c>
      <c r="H141" s="225"/>
    </row>
    <row r="142" spans="2:8" ht="12" customHeight="1">
      <c r="B142" s="222">
        <v>139</v>
      </c>
      <c r="C142" s="223" t="s">
        <v>1120</v>
      </c>
      <c r="D142" s="223" t="s">
        <v>285</v>
      </c>
      <c r="E142" s="223" t="str">
        <f t="shared" si="4"/>
        <v>Sir Gaerfyrddin - Llansteffan</v>
      </c>
      <c r="F142" s="224">
        <v>2</v>
      </c>
      <c r="G142" s="224">
        <f t="shared" si="5"/>
        <v>1</v>
      </c>
      <c r="H142" s="225"/>
    </row>
    <row r="143" spans="2:8" ht="12" customHeight="1">
      <c r="B143" s="222">
        <v>140</v>
      </c>
      <c r="C143" s="223" t="s">
        <v>1120</v>
      </c>
      <c r="D143" s="223" t="s">
        <v>286</v>
      </c>
      <c r="E143" s="223" t="str">
        <f t="shared" si="4"/>
        <v>Sir Gaerfyrddin - Llanwinio</v>
      </c>
      <c r="F143" s="224">
        <v>1</v>
      </c>
      <c r="G143" s="224">
        <f t="shared" si="5"/>
        <v>1</v>
      </c>
      <c r="H143" s="225"/>
    </row>
    <row r="144" spans="2:8" ht="12" customHeight="1">
      <c r="B144" s="222">
        <v>141</v>
      </c>
      <c r="C144" s="223" t="s">
        <v>1120</v>
      </c>
      <c r="D144" s="223" t="s">
        <v>287</v>
      </c>
      <c r="E144" s="223" t="str">
        <f t="shared" si="4"/>
        <v>Sir Gaerfyrddin - Llanwrda</v>
      </c>
      <c r="F144" s="224">
        <v>1</v>
      </c>
      <c r="G144" s="224">
        <f t="shared" si="5"/>
        <v>1</v>
      </c>
      <c r="H144" s="225"/>
    </row>
    <row r="145" spans="2:8" ht="12" customHeight="1">
      <c r="B145" s="222">
        <v>142</v>
      </c>
      <c r="C145" s="223" t="s">
        <v>1120</v>
      </c>
      <c r="D145" s="223" t="s">
        <v>288</v>
      </c>
      <c r="E145" s="223" t="str">
        <f t="shared" si="4"/>
        <v>Sir Gaerfyrddin - Llanybydder</v>
      </c>
      <c r="F145" s="224">
        <v>1</v>
      </c>
      <c r="G145" s="224">
        <f t="shared" si="5"/>
        <v>1</v>
      </c>
      <c r="H145" s="225"/>
    </row>
    <row r="146" spans="2:8" ht="12" customHeight="1">
      <c r="B146" s="222">
        <v>143</v>
      </c>
      <c r="C146" s="223" t="s">
        <v>1120</v>
      </c>
      <c r="D146" s="223" t="s">
        <v>289</v>
      </c>
      <c r="E146" s="223" t="str">
        <f t="shared" si="4"/>
        <v>Sir Gaerfyrddin - Llan-y-crwys</v>
      </c>
      <c r="F146" s="224">
        <v>1</v>
      </c>
      <c r="G146" s="224">
        <f t="shared" si="5"/>
        <v>1</v>
      </c>
      <c r="H146" s="225"/>
    </row>
    <row r="147" spans="2:8" ht="12" customHeight="1">
      <c r="B147" s="222">
        <v>144</v>
      </c>
      <c r="C147" s="223" t="s">
        <v>1120</v>
      </c>
      <c r="D147" s="223" t="s">
        <v>290</v>
      </c>
      <c r="E147" s="223" t="str">
        <f t="shared" si="4"/>
        <v>Sir Gaerfyrddin - Maenordeilo</v>
      </c>
      <c r="F147" s="224">
        <v>1</v>
      </c>
      <c r="G147" s="224">
        <f t="shared" si="5"/>
        <v>1</v>
      </c>
      <c r="H147" s="225"/>
    </row>
    <row r="148" spans="2:8" ht="12" customHeight="1">
      <c r="B148" s="222">
        <v>145</v>
      </c>
      <c r="C148" s="223" t="s">
        <v>1120</v>
      </c>
      <c r="D148" s="223" t="s">
        <v>291</v>
      </c>
      <c r="E148" s="223" t="str">
        <f t="shared" si="4"/>
        <v>Sir Gaerfyrddin - Meidrim</v>
      </c>
      <c r="F148" s="224">
        <v>1</v>
      </c>
      <c r="G148" s="224">
        <f t="shared" si="5"/>
        <v>1</v>
      </c>
      <c r="H148" s="225"/>
    </row>
    <row r="149" spans="2:8" ht="12" customHeight="1">
      <c r="B149" s="222">
        <v>146</v>
      </c>
      <c r="C149" s="223" t="s">
        <v>1120</v>
      </c>
      <c r="D149" s="223" t="s">
        <v>292</v>
      </c>
      <c r="E149" s="223" t="str">
        <f t="shared" si="4"/>
        <v>Sir Gaerfyrddin - Myddfai</v>
      </c>
      <c r="F149" s="224">
        <v>1</v>
      </c>
      <c r="G149" s="224">
        <f t="shared" si="5"/>
        <v>1</v>
      </c>
      <c r="H149" s="225"/>
    </row>
    <row r="150" spans="2:8" ht="12" customHeight="1">
      <c r="B150" s="222">
        <v>147</v>
      </c>
      <c r="C150" s="223" t="s">
        <v>1120</v>
      </c>
      <c r="D150" s="223" t="s">
        <v>293</v>
      </c>
      <c r="E150" s="223" t="str">
        <f t="shared" si="4"/>
        <v>Sir Gaerfyrddin - Castellnewydd Emlyn</v>
      </c>
      <c r="F150" s="224">
        <v>1</v>
      </c>
      <c r="G150" s="224">
        <f t="shared" si="5"/>
        <v>1</v>
      </c>
      <c r="H150" s="225"/>
    </row>
    <row r="151" spans="2:8" ht="12" customHeight="1">
      <c r="B151" s="222">
        <v>148</v>
      </c>
      <c r="C151" s="223" t="s">
        <v>1120</v>
      </c>
      <c r="D151" s="223" t="s">
        <v>294</v>
      </c>
      <c r="E151" s="223" t="str">
        <f t="shared" si="4"/>
        <v>Sir Gaerfyrddin - Llannewydd a Merthyr</v>
      </c>
      <c r="F151" s="224">
        <v>1</v>
      </c>
      <c r="G151" s="224">
        <f t="shared" si="5"/>
        <v>1</v>
      </c>
      <c r="H151" s="225"/>
    </row>
    <row r="152" spans="2:8" ht="12" customHeight="1">
      <c r="B152" s="222">
        <v>149</v>
      </c>
      <c r="C152" s="223" t="s">
        <v>1120</v>
      </c>
      <c r="D152" s="223" t="s">
        <v>295</v>
      </c>
      <c r="E152" s="223" t="str">
        <f t="shared" si="4"/>
        <v>Sir Gaerfyrddin - Pencarreg</v>
      </c>
      <c r="F152" s="224">
        <v>1</v>
      </c>
      <c r="G152" s="224">
        <f t="shared" si="5"/>
        <v>1</v>
      </c>
      <c r="H152" s="225"/>
    </row>
    <row r="153" spans="2:8" ht="12" customHeight="1">
      <c r="B153" s="222">
        <v>150</v>
      </c>
      <c r="C153" s="223" t="s">
        <v>1120</v>
      </c>
      <c r="D153" s="223" t="s">
        <v>296</v>
      </c>
      <c r="E153" s="223" t="str">
        <f t="shared" si="4"/>
        <v>Sir Gaerfyrddin - Pentywyn</v>
      </c>
      <c r="F153" s="224">
        <v>2</v>
      </c>
      <c r="G153" s="224">
        <f t="shared" si="5"/>
        <v>1</v>
      </c>
      <c r="H153" s="225"/>
    </row>
    <row r="154" spans="2:8" ht="12" customHeight="1">
      <c r="B154" s="222">
        <v>151</v>
      </c>
      <c r="C154" s="223" t="s">
        <v>1120</v>
      </c>
      <c r="D154" s="223" t="s">
        <v>297</v>
      </c>
      <c r="E154" s="223" t="str">
        <f t="shared" si="4"/>
        <v>Sir Gaerfyrddin - Pontyberem</v>
      </c>
      <c r="F154" s="224">
        <v>1</v>
      </c>
      <c r="G154" s="224">
        <f t="shared" si="5"/>
        <v>1</v>
      </c>
      <c r="H154" s="225"/>
    </row>
    <row r="155" spans="2:8" ht="12" customHeight="1">
      <c r="B155" s="222">
        <v>152</v>
      </c>
      <c r="C155" s="223" t="s">
        <v>1120</v>
      </c>
      <c r="D155" s="223" t="s">
        <v>298</v>
      </c>
      <c r="E155" s="223" t="str">
        <f t="shared" si="4"/>
        <v>Sir Gaerfyrddin - Chwarter Bach</v>
      </c>
      <c r="F155" s="224">
        <v>1</v>
      </c>
      <c r="G155" s="224">
        <f t="shared" si="5"/>
        <v>1</v>
      </c>
      <c r="H155" s="225"/>
    </row>
    <row r="156" spans="2:8" ht="12" customHeight="1">
      <c r="B156" s="222">
        <v>153</v>
      </c>
      <c r="C156" s="223" t="s">
        <v>1120</v>
      </c>
      <c r="D156" s="223" t="s">
        <v>299</v>
      </c>
      <c r="E156" s="223" t="str">
        <f t="shared" si="4"/>
        <v>Sir Gaerfyrddin - Sanclêr</v>
      </c>
      <c r="F156" s="224">
        <v>2</v>
      </c>
      <c r="G156" s="224">
        <f t="shared" si="5"/>
        <v>1</v>
      </c>
      <c r="H156" s="225"/>
    </row>
    <row r="157" spans="2:8" ht="12" customHeight="1">
      <c r="B157" s="222">
        <v>154</v>
      </c>
      <c r="C157" s="223" t="s">
        <v>1120</v>
      </c>
      <c r="D157" s="223" t="s">
        <v>300</v>
      </c>
      <c r="E157" s="223" t="str">
        <f t="shared" si="4"/>
        <v>Sir Gaerfyrddin - Llanismel</v>
      </c>
      <c r="F157" s="224">
        <v>2</v>
      </c>
      <c r="G157" s="224">
        <f t="shared" si="5"/>
        <v>1</v>
      </c>
      <c r="H157" s="225"/>
    </row>
    <row r="158" spans="2:8" ht="12" customHeight="1">
      <c r="B158" s="222">
        <v>155</v>
      </c>
      <c r="C158" s="223" t="s">
        <v>1120</v>
      </c>
      <c r="D158" s="223" t="s">
        <v>301</v>
      </c>
      <c r="E158" s="223" t="str">
        <f t="shared" si="4"/>
        <v>Sir Gaerfyrddin - Talyllychau</v>
      </c>
      <c r="F158" s="224">
        <v>2</v>
      </c>
      <c r="G158" s="224">
        <f t="shared" si="5"/>
        <v>1</v>
      </c>
      <c r="H158" s="225"/>
    </row>
    <row r="159" spans="2:8" ht="12" customHeight="1">
      <c r="B159" s="222">
        <v>156</v>
      </c>
      <c r="C159" s="223" t="s">
        <v>1120</v>
      </c>
      <c r="D159" s="223" t="s">
        <v>302</v>
      </c>
      <c r="E159" s="223" t="str">
        <f t="shared" si="4"/>
        <v>Sir Gaerfyrddin - Trelech</v>
      </c>
      <c r="F159" s="224">
        <v>1</v>
      </c>
      <c r="G159" s="224">
        <f t="shared" si="5"/>
        <v>1</v>
      </c>
      <c r="H159" s="225"/>
    </row>
    <row r="160" spans="2:8" ht="12" customHeight="1">
      <c r="B160" s="222">
        <v>157</v>
      </c>
      <c r="C160" s="223" t="s">
        <v>1120</v>
      </c>
      <c r="D160" s="223" t="s">
        <v>303</v>
      </c>
      <c r="E160" s="223" t="str">
        <f t="shared" si="4"/>
        <v>Sir Gaerfyrddin - Trimsaran</v>
      </c>
      <c r="F160" s="224">
        <v>1</v>
      </c>
      <c r="G160" s="224">
        <f t="shared" si="5"/>
        <v>1</v>
      </c>
      <c r="H160" s="225"/>
    </row>
    <row r="161" spans="2:8" ht="12" customHeight="1">
      <c r="B161" s="222">
        <v>158</v>
      </c>
      <c r="C161" s="223" t="s">
        <v>1120</v>
      </c>
      <c r="D161" s="223" t="s">
        <v>304</v>
      </c>
      <c r="E161" s="223" t="str">
        <f t="shared" si="4"/>
        <v>Sir Gaerfyrddin - Hendy-gwyn ar Daf</v>
      </c>
      <c r="F161" s="224">
        <v>2</v>
      </c>
      <c r="G161" s="224">
        <f t="shared" si="5"/>
        <v>1</v>
      </c>
      <c r="H161" s="225"/>
    </row>
    <row r="162" spans="2:8" ht="12" customHeight="1">
      <c r="B162" s="222">
        <v>159</v>
      </c>
      <c r="C162" s="223" t="s">
        <v>1121</v>
      </c>
      <c r="D162" s="223" t="s">
        <v>305</v>
      </c>
      <c r="E162" s="223" t="str">
        <f t="shared" si="4"/>
        <v>Ceredigion - Aberaeron</v>
      </c>
      <c r="F162" s="224">
        <v>2</v>
      </c>
      <c r="G162" s="224">
        <f t="shared" si="5"/>
        <v>1</v>
      </c>
      <c r="H162" s="225"/>
    </row>
    <row r="163" spans="2:8" ht="12" customHeight="1">
      <c r="B163" s="222">
        <v>160</v>
      </c>
      <c r="C163" s="223" t="s">
        <v>1121</v>
      </c>
      <c r="D163" s="223" t="s">
        <v>306</v>
      </c>
      <c r="E163" s="223" t="str">
        <f t="shared" si="4"/>
        <v>Ceredigion - Aberporth</v>
      </c>
      <c r="F163" s="224">
        <v>2</v>
      </c>
      <c r="G163" s="224">
        <f t="shared" si="5"/>
        <v>1</v>
      </c>
      <c r="H163" s="225"/>
    </row>
    <row r="164" spans="2:8" ht="12" customHeight="1">
      <c r="B164" s="222">
        <v>161</v>
      </c>
      <c r="C164" s="223" t="s">
        <v>1121</v>
      </c>
      <c r="D164" s="223" t="s">
        <v>307</v>
      </c>
      <c r="E164" s="223" t="str">
        <f t="shared" si="4"/>
        <v>Ceredigion - Aberystwyth</v>
      </c>
      <c r="F164" s="224">
        <v>3</v>
      </c>
      <c r="G164" s="224">
        <f t="shared" si="5"/>
        <v>1</v>
      </c>
      <c r="H164" s="225"/>
    </row>
    <row r="165" spans="2:8" ht="12" customHeight="1">
      <c r="B165" s="222">
        <v>162</v>
      </c>
      <c r="C165" s="223" t="s">
        <v>1121</v>
      </c>
      <c r="D165" s="223" t="s">
        <v>308</v>
      </c>
      <c r="E165" s="223" t="str">
        <f t="shared" si="4"/>
        <v>Ceredigion - Beulah</v>
      </c>
      <c r="F165" s="224">
        <v>1</v>
      </c>
      <c r="G165" s="224">
        <f t="shared" si="5"/>
        <v>1</v>
      </c>
      <c r="H165" s="225"/>
    </row>
    <row r="166" spans="2:8" ht="12" customHeight="1">
      <c r="B166" s="222">
        <v>163</v>
      </c>
      <c r="C166" s="223" t="s">
        <v>1121</v>
      </c>
      <c r="D166" s="223" t="s">
        <v>309</v>
      </c>
      <c r="E166" s="223" t="str">
        <f t="shared" si="4"/>
        <v>Ceredigion - Blaenrheidol</v>
      </c>
      <c r="F166" s="224">
        <v>1</v>
      </c>
      <c r="G166" s="224">
        <f t="shared" si="5"/>
        <v>1</v>
      </c>
      <c r="H166" s="225"/>
    </row>
    <row r="167" spans="2:8" ht="12" customHeight="1">
      <c r="B167" s="222">
        <v>164</v>
      </c>
      <c r="C167" s="223" t="s">
        <v>1121</v>
      </c>
      <c r="D167" s="223" t="s">
        <v>310</v>
      </c>
      <c r="E167" s="223" t="str">
        <f t="shared" si="4"/>
        <v>Ceredigion - Borth</v>
      </c>
      <c r="F167" s="224">
        <v>2</v>
      </c>
      <c r="G167" s="224">
        <f t="shared" si="5"/>
        <v>1</v>
      </c>
      <c r="H167" s="225"/>
    </row>
    <row r="168" spans="2:8" ht="12" customHeight="1">
      <c r="B168" s="222">
        <v>165</v>
      </c>
      <c r="C168" s="223" t="s">
        <v>1121</v>
      </c>
      <c r="D168" s="223" t="s">
        <v>311</v>
      </c>
      <c r="E168" s="223" t="str">
        <f t="shared" si="4"/>
        <v>Ceredigion - Aberteifi</v>
      </c>
      <c r="F168" s="224">
        <v>2</v>
      </c>
      <c r="G168" s="224">
        <f t="shared" si="5"/>
        <v>1</v>
      </c>
      <c r="H168" s="225"/>
    </row>
    <row r="169" spans="2:8" ht="12" customHeight="1">
      <c r="B169" s="222">
        <v>166</v>
      </c>
      <c r="C169" s="223" t="s">
        <v>1121</v>
      </c>
      <c r="D169" s="223" t="s">
        <v>312</v>
      </c>
      <c r="E169" s="223" t="str">
        <f t="shared" si="4"/>
        <v>Ceredigion - Ceulanymaesmawr</v>
      </c>
      <c r="F169" s="224">
        <v>1</v>
      </c>
      <c r="G169" s="224">
        <f t="shared" si="5"/>
        <v>1</v>
      </c>
      <c r="H169" s="225"/>
    </row>
    <row r="170" spans="2:8" ht="12" customHeight="1">
      <c r="B170" s="222">
        <v>167</v>
      </c>
      <c r="C170" s="223" t="s">
        <v>1121</v>
      </c>
      <c r="D170" s="223" t="s">
        <v>313</v>
      </c>
      <c r="E170" s="223" t="str">
        <f t="shared" si="4"/>
        <v>Ceredigion - Ciliau Aeron</v>
      </c>
      <c r="F170" s="224">
        <v>1</v>
      </c>
      <c r="G170" s="224">
        <f t="shared" si="5"/>
        <v>1</v>
      </c>
      <c r="H170" s="225"/>
    </row>
    <row r="171" spans="2:8" ht="12" customHeight="1">
      <c r="B171" s="222">
        <v>168</v>
      </c>
      <c r="C171" s="223" t="s">
        <v>1121</v>
      </c>
      <c r="D171" s="223" t="s">
        <v>314</v>
      </c>
      <c r="E171" s="223" t="str">
        <f t="shared" si="4"/>
        <v>Ceredigion - Dyffryn Arth</v>
      </c>
      <c r="F171" s="224">
        <v>1</v>
      </c>
      <c r="G171" s="224">
        <f t="shared" si="5"/>
        <v>1</v>
      </c>
      <c r="H171" s="225"/>
    </row>
    <row r="172" spans="2:8" ht="12" customHeight="1">
      <c r="B172" s="222">
        <v>169</v>
      </c>
      <c r="C172" s="223" t="s">
        <v>1121</v>
      </c>
      <c r="D172" s="223" t="s">
        <v>315</v>
      </c>
      <c r="E172" s="223" t="str">
        <f t="shared" si="4"/>
        <v>Ceredigion - Faenor</v>
      </c>
      <c r="F172" s="224">
        <v>2</v>
      </c>
      <c r="G172" s="224">
        <f t="shared" si="5"/>
        <v>2</v>
      </c>
      <c r="H172" s="225"/>
    </row>
    <row r="173" spans="2:8" ht="12" customHeight="1">
      <c r="B173" s="222">
        <v>170</v>
      </c>
      <c r="C173" s="223" t="s">
        <v>1121</v>
      </c>
      <c r="D173" s="223" t="s">
        <v>316</v>
      </c>
      <c r="E173" s="223" t="str">
        <f t="shared" si="4"/>
        <v>Ceredigion - Geneu'r Glyn</v>
      </c>
      <c r="F173" s="224">
        <v>1</v>
      </c>
      <c r="G173" s="224">
        <f t="shared" si="5"/>
        <v>1</v>
      </c>
      <c r="H173" s="225"/>
    </row>
    <row r="174" spans="2:8" ht="12" customHeight="1">
      <c r="B174" s="222">
        <v>171</v>
      </c>
      <c r="C174" s="223" t="s">
        <v>1121</v>
      </c>
      <c r="D174" s="223" t="s">
        <v>317</v>
      </c>
      <c r="E174" s="223" t="str">
        <f t="shared" si="4"/>
        <v>Ceredigion - Henfynyw</v>
      </c>
      <c r="F174" s="224">
        <v>1</v>
      </c>
      <c r="G174" s="224">
        <f t="shared" si="5"/>
        <v>1</v>
      </c>
      <c r="H174" s="225"/>
    </row>
    <row r="175" spans="2:8" ht="12" customHeight="1">
      <c r="B175" s="222">
        <v>172</v>
      </c>
      <c r="C175" s="223" t="s">
        <v>1121</v>
      </c>
      <c r="D175" s="223" t="s">
        <v>318</v>
      </c>
      <c r="E175" s="223" t="str">
        <f t="shared" si="4"/>
        <v>Ceredigion - Llanbedr Pont Steffan</v>
      </c>
      <c r="F175" s="224">
        <v>2</v>
      </c>
      <c r="G175" s="224">
        <f t="shared" si="5"/>
        <v>1</v>
      </c>
      <c r="H175" s="225"/>
    </row>
    <row r="176" spans="2:8" ht="12" customHeight="1">
      <c r="B176" s="222">
        <v>173</v>
      </c>
      <c r="C176" s="223" t="s">
        <v>1121</v>
      </c>
      <c r="D176" s="223" t="s">
        <v>319</v>
      </c>
      <c r="E176" s="223" t="str">
        <f t="shared" si="4"/>
        <v>Ceredigion - Llanarth (Ceredigion)</v>
      </c>
      <c r="F176" s="224">
        <v>1</v>
      </c>
      <c r="G176" s="224">
        <f t="shared" si="5"/>
        <v>1</v>
      </c>
      <c r="H176" s="225"/>
    </row>
    <row r="177" spans="2:8" ht="12" customHeight="1">
      <c r="B177" s="222">
        <v>174</v>
      </c>
      <c r="C177" s="223" t="s">
        <v>1121</v>
      </c>
      <c r="D177" s="223" t="s">
        <v>320</v>
      </c>
      <c r="E177" s="223" t="str">
        <f t="shared" si="4"/>
        <v>Ceredigion - Llanbadarn Fawr (Ceredigion)</v>
      </c>
      <c r="F177" s="224">
        <v>3</v>
      </c>
      <c r="G177" s="224">
        <f t="shared" si="5"/>
        <v>1</v>
      </c>
      <c r="H177" s="225"/>
    </row>
    <row r="178" spans="2:8" ht="12" customHeight="1">
      <c r="B178" s="222">
        <v>175</v>
      </c>
      <c r="C178" s="223" t="s">
        <v>1121</v>
      </c>
      <c r="D178" s="223" t="s">
        <v>321</v>
      </c>
      <c r="E178" s="223" t="str">
        <f t="shared" si="4"/>
        <v>Ceredigion - Llanddewibrefi</v>
      </c>
      <c r="F178" s="224">
        <v>1</v>
      </c>
      <c r="G178" s="224">
        <f t="shared" si="5"/>
        <v>1</v>
      </c>
      <c r="H178" s="225"/>
    </row>
    <row r="179" spans="2:8" ht="12" customHeight="1">
      <c r="B179" s="222">
        <v>176</v>
      </c>
      <c r="C179" s="223" t="s">
        <v>1121</v>
      </c>
      <c r="D179" s="223" t="s">
        <v>322</v>
      </c>
      <c r="E179" s="223" t="str">
        <f t="shared" si="4"/>
        <v>Ceredigion - Llandyfriog</v>
      </c>
      <c r="F179" s="224">
        <v>1</v>
      </c>
      <c r="G179" s="224">
        <f t="shared" si="5"/>
        <v>1</v>
      </c>
      <c r="H179" s="225"/>
    </row>
    <row r="180" spans="2:8" ht="12" customHeight="1">
      <c r="B180" s="222">
        <v>177</v>
      </c>
      <c r="C180" s="223" t="s">
        <v>1121</v>
      </c>
      <c r="D180" s="223" t="s">
        <v>323</v>
      </c>
      <c r="E180" s="223" t="str">
        <f t="shared" si="4"/>
        <v>Ceredigion - Llandysiliogogo</v>
      </c>
      <c r="F180" s="224">
        <v>1</v>
      </c>
      <c r="G180" s="224">
        <f t="shared" si="5"/>
        <v>1</v>
      </c>
      <c r="H180" s="225"/>
    </row>
    <row r="181" spans="2:8" ht="12" customHeight="1">
      <c r="B181" s="222">
        <v>178</v>
      </c>
      <c r="C181" s="223" t="s">
        <v>1121</v>
      </c>
      <c r="D181" s="223" t="s">
        <v>324</v>
      </c>
      <c r="E181" s="223" t="str">
        <f t="shared" si="4"/>
        <v>Ceredigion - Llandysul</v>
      </c>
      <c r="F181" s="224">
        <v>1</v>
      </c>
      <c r="G181" s="224">
        <f t="shared" si="5"/>
        <v>2</v>
      </c>
      <c r="H181" s="225"/>
    </row>
    <row r="182" spans="2:8" ht="12" customHeight="1">
      <c r="B182" s="222">
        <v>179</v>
      </c>
      <c r="C182" s="223" t="s">
        <v>1121</v>
      </c>
      <c r="D182" s="223" t="s">
        <v>325</v>
      </c>
      <c r="E182" s="223" t="str">
        <f t="shared" si="4"/>
        <v>Ceredigion - Llanfair Cydogau</v>
      </c>
      <c r="F182" s="224">
        <v>1</v>
      </c>
      <c r="G182" s="224">
        <f t="shared" si="5"/>
        <v>1</v>
      </c>
      <c r="H182" s="225"/>
    </row>
    <row r="183" spans="2:8" ht="12" customHeight="1">
      <c r="B183" s="222">
        <v>180</v>
      </c>
      <c r="C183" s="223" t="s">
        <v>1121</v>
      </c>
      <c r="D183" s="223" t="s">
        <v>326</v>
      </c>
      <c r="E183" s="223" t="str">
        <f t="shared" si="4"/>
        <v>Ceredigion - Llanfarian</v>
      </c>
      <c r="F183" s="224">
        <v>2</v>
      </c>
      <c r="G183" s="224">
        <f t="shared" si="5"/>
        <v>1</v>
      </c>
      <c r="H183" s="225"/>
    </row>
    <row r="184" spans="2:8" ht="12" customHeight="1">
      <c r="B184" s="222">
        <v>181</v>
      </c>
      <c r="C184" s="223" t="s">
        <v>1121</v>
      </c>
      <c r="D184" s="223" t="s">
        <v>327</v>
      </c>
      <c r="E184" s="223" t="str">
        <f t="shared" si="4"/>
        <v>Ceredigion - Llanfihangel Ystrad</v>
      </c>
      <c r="F184" s="224">
        <v>1</v>
      </c>
      <c r="G184" s="224">
        <f t="shared" si="5"/>
        <v>1</v>
      </c>
      <c r="H184" s="225"/>
    </row>
    <row r="185" spans="2:8" ht="12" customHeight="1">
      <c r="B185" s="222">
        <v>182</v>
      </c>
      <c r="C185" s="223" t="s">
        <v>1121</v>
      </c>
      <c r="D185" s="223" t="s">
        <v>328</v>
      </c>
      <c r="E185" s="223" t="str">
        <f t="shared" si="4"/>
        <v>Ceredigion - Llangeitho</v>
      </c>
      <c r="F185" s="224">
        <v>1</v>
      </c>
      <c r="G185" s="224">
        <f t="shared" si="5"/>
        <v>1</v>
      </c>
      <c r="H185" s="225"/>
    </row>
    <row r="186" spans="2:8" ht="12" customHeight="1">
      <c r="B186" s="222">
        <v>183</v>
      </c>
      <c r="C186" s="223" t="s">
        <v>1121</v>
      </c>
      <c r="D186" s="223" t="s">
        <v>329</v>
      </c>
      <c r="E186" s="223" t="str">
        <f t="shared" si="4"/>
        <v>Ceredigion - Llangoedmor</v>
      </c>
      <c r="F186" s="224">
        <v>2</v>
      </c>
      <c r="G186" s="224">
        <f t="shared" si="5"/>
        <v>1</v>
      </c>
      <c r="H186" s="225"/>
    </row>
    <row r="187" spans="2:8" ht="12" customHeight="1">
      <c r="B187" s="222">
        <v>184</v>
      </c>
      <c r="C187" s="223" t="s">
        <v>1121</v>
      </c>
      <c r="D187" s="223" t="s">
        <v>330</v>
      </c>
      <c r="E187" s="223" t="str">
        <f t="shared" si="4"/>
        <v>Ceredigion - Llangrannog</v>
      </c>
      <c r="F187" s="224">
        <v>2</v>
      </c>
      <c r="G187" s="224">
        <f t="shared" si="5"/>
        <v>1</v>
      </c>
      <c r="H187" s="225"/>
    </row>
    <row r="188" spans="2:8" ht="12" customHeight="1">
      <c r="B188" s="222">
        <v>185</v>
      </c>
      <c r="C188" s="223" t="s">
        <v>1121</v>
      </c>
      <c r="D188" s="223" t="s">
        <v>331</v>
      </c>
      <c r="E188" s="223" t="str">
        <f t="shared" si="4"/>
        <v>Ceredigion - Llangwyryfon</v>
      </c>
      <c r="F188" s="224">
        <v>1</v>
      </c>
      <c r="G188" s="224">
        <f t="shared" si="5"/>
        <v>1</v>
      </c>
      <c r="H188" s="225"/>
    </row>
    <row r="189" spans="2:8" ht="12" customHeight="1">
      <c r="B189" s="222">
        <v>186</v>
      </c>
      <c r="C189" s="223" t="s">
        <v>1121</v>
      </c>
      <c r="D189" s="223" t="s">
        <v>332</v>
      </c>
      <c r="E189" s="223" t="str">
        <f t="shared" si="4"/>
        <v>Ceredigion - Llangybi (Ceredigion)</v>
      </c>
      <c r="F189" s="224">
        <v>1</v>
      </c>
      <c r="G189" s="224">
        <f t="shared" si="5"/>
        <v>1</v>
      </c>
      <c r="H189" s="225"/>
    </row>
    <row r="190" spans="2:8" ht="12" customHeight="1">
      <c r="B190" s="222">
        <v>187</v>
      </c>
      <c r="C190" s="223" t="s">
        <v>1121</v>
      </c>
      <c r="D190" s="223" t="s">
        <v>333</v>
      </c>
      <c r="E190" s="223" t="str">
        <f t="shared" si="4"/>
        <v>Ceredigion - Llangynfelyn</v>
      </c>
      <c r="F190" s="224">
        <v>1</v>
      </c>
      <c r="G190" s="224">
        <f t="shared" si="5"/>
        <v>1</v>
      </c>
      <c r="H190" s="225"/>
    </row>
    <row r="191" spans="2:8" ht="12" customHeight="1">
      <c r="B191" s="222">
        <v>188</v>
      </c>
      <c r="C191" s="223" t="s">
        <v>1121</v>
      </c>
      <c r="D191" s="223" t="s">
        <v>334</v>
      </c>
      <c r="E191" s="223" t="str">
        <f t="shared" si="4"/>
        <v>Ceredigion - Llanilar</v>
      </c>
      <c r="F191" s="224">
        <v>1</v>
      </c>
      <c r="G191" s="224">
        <f t="shared" si="5"/>
        <v>1</v>
      </c>
      <c r="H191" s="225"/>
    </row>
    <row r="192" spans="2:8" ht="12" customHeight="1">
      <c r="B192" s="222">
        <v>189</v>
      </c>
      <c r="C192" s="223" t="s">
        <v>1121</v>
      </c>
      <c r="D192" s="223" t="s">
        <v>335</v>
      </c>
      <c r="E192" s="223" t="str">
        <f t="shared" si="4"/>
        <v>Ceredigion - Llanllwchaearn</v>
      </c>
      <c r="F192" s="224">
        <v>1</v>
      </c>
      <c r="G192" s="224">
        <f t="shared" si="5"/>
        <v>1</v>
      </c>
      <c r="H192" s="225"/>
    </row>
    <row r="193" spans="2:8" ht="12" customHeight="1">
      <c r="B193" s="222">
        <v>190</v>
      </c>
      <c r="C193" s="223" t="s">
        <v>1121</v>
      </c>
      <c r="D193" s="223" t="s">
        <v>336</v>
      </c>
      <c r="E193" s="223" t="str">
        <f t="shared" si="4"/>
        <v>Ceredigion - Llanrhystyd</v>
      </c>
      <c r="F193" s="224">
        <v>1</v>
      </c>
      <c r="G193" s="224">
        <f t="shared" si="5"/>
        <v>1</v>
      </c>
      <c r="H193" s="225"/>
    </row>
    <row r="194" spans="2:8" ht="12" customHeight="1">
      <c r="B194" s="222">
        <v>191</v>
      </c>
      <c r="C194" s="223" t="s">
        <v>1121</v>
      </c>
      <c r="D194" s="223" t="s">
        <v>337</v>
      </c>
      <c r="E194" s="223" t="str">
        <f t="shared" si="4"/>
        <v>Ceredigion - Llansantffraid (Ceredigion)</v>
      </c>
      <c r="F194" s="224">
        <v>1</v>
      </c>
      <c r="G194" s="224">
        <f t="shared" si="5"/>
        <v>1</v>
      </c>
      <c r="H194" s="225"/>
    </row>
    <row r="195" spans="2:8" ht="12" customHeight="1">
      <c r="B195" s="222">
        <v>192</v>
      </c>
      <c r="C195" s="223" t="s">
        <v>1121</v>
      </c>
      <c r="D195" s="223" t="s">
        <v>338</v>
      </c>
      <c r="E195" s="223" t="str">
        <f t="shared" si="4"/>
        <v>Ceredigion - Llanwnen</v>
      </c>
      <c r="F195" s="224">
        <v>1</v>
      </c>
      <c r="G195" s="224">
        <f t="shared" si="5"/>
        <v>1</v>
      </c>
      <c r="H195" s="225"/>
    </row>
    <row r="196" spans="2:8" ht="12" customHeight="1">
      <c r="B196" s="222">
        <v>193</v>
      </c>
      <c r="C196" s="223" t="s">
        <v>1121</v>
      </c>
      <c r="D196" s="223" t="s">
        <v>339</v>
      </c>
      <c r="E196" s="223" t="str">
        <f t="shared" si="4"/>
        <v>Ceredigion - Llanwnog</v>
      </c>
      <c r="F196" s="224">
        <v>1</v>
      </c>
      <c r="G196" s="224">
        <f t="shared" si="5"/>
        <v>1</v>
      </c>
      <c r="H196" s="225"/>
    </row>
    <row r="197" spans="2:8" ht="12" customHeight="1">
      <c r="B197" s="222">
        <v>194</v>
      </c>
      <c r="C197" s="223" t="s">
        <v>1121</v>
      </c>
      <c r="D197" s="223" t="s">
        <v>340</v>
      </c>
      <c r="E197" s="223" t="str">
        <f t="shared" ref="E197:E260" si="6">CONCATENATE(C197," - ",D197)</f>
        <v>Ceredigion - Lledrod</v>
      </c>
      <c r="F197" s="224">
        <v>1</v>
      </c>
      <c r="G197" s="224">
        <f t="shared" ref="G197:G260" si="7">COUNTIF($D$4:$D$871,D197)</f>
        <v>1</v>
      </c>
      <c r="H197" s="225"/>
    </row>
    <row r="198" spans="2:8" ht="12" customHeight="1">
      <c r="B198" s="222">
        <v>195</v>
      </c>
      <c r="C198" s="223" t="s">
        <v>1121</v>
      </c>
      <c r="D198" s="223" t="s">
        <v>341</v>
      </c>
      <c r="E198" s="223" t="str">
        <f t="shared" si="6"/>
        <v>Ceredigion - Melindwr</v>
      </c>
      <c r="F198" s="224">
        <v>1</v>
      </c>
      <c r="G198" s="224">
        <f t="shared" si="7"/>
        <v>1</v>
      </c>
      <c r="H198" s="225"/>
    </row>
    <row r="199" spans="2:8" ht="12" customHeight="1">
      <c r="B199" s="222">
        <v>196</v>
      </c>
      <c r="C199" s="223" t="s">
        <v>1121</v>
      </c>
      <c r="D199" s="223" t="s">
        <v>342</v>
      </c>
      <c r="E199" s="223" t="str">
        <f t="shared" si="6"/>
        <v>Ceredigion - Nantcwnlle</v>
      </c>
      <c r="F199" s="224">
        <v>1</v>
      </c>
      <c r="G199" s="224">
        <f t="shared" si="7"/>
        <v>1</v>
      </c>
      <c r="H199" s="225"/>
    </row>
    <row r="200" spans="2:8" ht="12" customHeight="1">
      <c r="B200" s="222">
        <v>197</v>
      </c>
      <c r="C200" s="223" t="s">
        <v>1121</v>
      </c>
      <c r="D200" s="223" t="s">
        <v>343</v>
      </c>
      <c r="E200" s="223" t="str">
        <f t="shared" si="6"/>
        <v>Ceredigion - Ceinewydd</v>
      </c>
      <c r="F200" s="224">
        <v>2</v>
      </c>
      <c r="G200" s="224">
        <f t="shared" si="7"/>
        <v>1</v>
      </c>
      <c r="H200" s="225"/>
    </row>
    <row r="201" spans="2:8" ht="12" customHeight="1">
      <c r="B201" s="222">
        <v>198</v>
      </c>
      <c r="C201" s="223" t="s">
        <v>1121</v>
      </c>
      <c r="D201" s="223" t="s">
        <v>344</v>
      </c>
      <c r="E201" s="223" t="str">
        <f t="shared" si="6"/>
        <v>Ceredigion - Penbryn</v>
      </c>
      <c r="F201" s="224">
        <v>1</v>
      </c>
      <c r="G201" s="224">
        <f t="shared" si="7"/>
        <v>1</v>
      </c>
      <c r="H201" s="225"/>
    </row>
    <row r="202" spans="2:8" ht="12" customHeight="1">
      <c r="B202" s="222">
        <v>199</v>
      </c>
      <c r="C202" s="223" t="s">
        <v>1121</v>
      </c>
      <c r="D202" s="223" t="s">
        <v>345</v>
      </c>
      <c r="E202" s="223" t="str">
        <f t="shared" si="6"/>
        <v>Ceredigion - Pontarfynach</v>
      </c>
      <c r="F202" s="224">
        <v>1</v>
      </c>
      <c r="G202" s="224">
        <f t="shared" si="7"/>
        <v>1</v>
      </c>
      <c r="H202" s="225"/>
    </row>
    <row r="203" spans="2:8" ht="12" customHeight="1">
      <c r="B203" s="222">
        <v>200</v>
      </c>
      <c r="C203" s="223" t="s">
        <v>1121</v>
      </c>
      <c r="D203" s="223" t="s">
        <v>346</v>
      </c>
      <c r="E203" s="223" t="str">
        <f t="shared" si="6"/>
        <v>Ceredigion - Tirmynach</v>
      </c>
      <c r="F203" s="224">
        <v>1</v>
      </c>
      <c r="G203" s="224">
        <f t="shared" si="7"/>
        <v>1</v>
      </c>
      <c r="H203" s="225"/>
    </row>
    <row r="204" spans="2:8" ht="12" customHeight="1">
      <c r="B204" s="222">
        <v>201</v>
      </c>
      <c r="C204" s="223" t="s">
        <v>1121</v>
      </c>
      <c r="D204" s="223" t="s">
        <v>347</v>
      </c>
      <c r="E204" s="223" t="str">
        <f t="shared" si="6"/>
        <v>Ceredigion - Trawsgoed</v>
      </c>
      <c r="F204" s="224">
        <v>1</v>
      </c>
      <c r="G204" s="224">
        <f t="shared" si="7"/>
        <v>1</v>
      </c>
      <c r="H204" s="225"/>
    </row>
    <row r="205" spans="2:8" ht="12" customHeight="1">
      <c r="B205" s="222">
        <v>202</v>
      </c>
      <c r="C205" s="223" t="s">
        <v>1121</v>
      </c>
      <c r="D205" s="223" t="s">
        <v>348</v>
      </c>
      <c r="E205" s="223" t="str">
        <f t="shared" si="6"/>
        <v>Ceredigion - Trefeurig</v>
      </c>
      <c r="F205" s="224">
        <v>1</v>
      </c>
      <c r="G205" s="224">
        <f t="shared" si="7"/>
        <v>1</v>
      </c>
      <c r="H205" s="225"/>
    </row>
    <row r="206" spans="2:8" ht="12" customHeight="1">
      <c r="B206" s="222">
        <v>203</v>
      </c>
      <c r="C206" s="223" t="s">
        <v>1121</v>
      </c>
      <c r="D206" s="223" t="s">
        <v>349</v>
      </c>
      <c r="E206" s="223" t="str">
        <f t="shared" si="6"/>
        <v>Ceredigion - Tregaron</v>
      </c>
      <c r="F206" s="224">
        <v>1</v>
      </c>
      <c r="G206" s="224">
        <f t="shared" si="7"/>
        <v>1</v>
      </c>
      <c r="H206" s="225"/>
    </row>
    <row r="207" spans="2:8" ht="12" customHeight="1">
      <c r="B207" s="222">
        <v>204</v>
      </c>
      <c r="C207" s="223" t="s">
        <v>1121</v>
      </c>
      <c r="D207" s="223" t="s">
        <v>350</v>
      </c>
      <c r="E207" s="223" t="str">
        <f t="shared" si="6"/>
        <v>Ceredigion - Troedyraur</v>
      </c>
      <c r="F207" s="224">
        <v>1</v>
      </c>
      <c r="G207" s="224">
        <f t="shared" si="7"/>
        <v>1</v>
      </c>
      <c r="H207" s="225"/>
    </row>
    <row r="208" spans="2:8" ht="12" customHeight="1">
      <c r="B208" s="222">
        <v>205</v>
      </c>
      <c r="C208" s="223" t="s">
        <v>1121</v>
      </c>
      <c r="D208" s="223" t="s">
        <v>351</v>
      </c>
      <c r="E208" s="223" t="str">
        <f t="shared" si="6"/>
        <v>Ceredigion - Y Ferwig</v>
      </c>
      <c r="F208" s="224">
        <v>1</v>
      </c>
      <c r="G208" s="224">
        <f t="shared" si="7"/>
        <v>1</v>
      </c>
      <c r="H208" s="225"/>
    </row>
    <row r="209" spans="2:8" ht="12" customHeight="1">
      <c r="B209" s="222">
        <v>206</v>
      </c>
      <c r="C209" s="223" t="s">
        <v>1121</v>
      </c>
      <c r="D209" s="223" t="s">
        <v>352</v>
      </c>
      <c r="E209" s="223" t="str">
        <f t="shared" si="6"/>
        <v>Ceredigion - Ysbyty Ystwyth</v>
      </c>
      <c r="F209" s="224">
        <v>1</v>
      </c>
      <c r="G209" s="224">
        <f t="shared" si="7"/>
        <v>1</v>
      </c>
      <c r="H209" s="225"/>
    </row>
    <row r="210" spans="2:8" ht="12" customHeight="1">
      <c r="B210" s="222">
        <v>207</v>
      </c>
      <c r="C210" s="223" t="s">
        <v>1121</v>
      </c>
      <c r="D210" s="223" t="s">
        <v>353</v>
      </c>
      <c r="E210" s="223" t="str">
        <f t="shared" si="6"/>
        <v>Ceredigion - Ysgubor-y-Coed</v>
      </c>
      <c r="F210" s="224">
        <v>1</v>
      </c>
      <c r="G210" s="224">
        <f t="shared" si="7"/>
        <v>1</v>
      </c>
      <c r="H210" s="225"/>
    </row>
    <row r="211" spans="2:8" ht="12" customHeight="1">
      <c r="B211" s="222">
        <v>208</v>
      </c>
      <c r="C211" s="223" t="s">
        <v>1121</v>
      </c>
      <c r="D211" s="223" t="s">
        <v>354</v>
      </c>
      <c r="E211" s="223" t="str">
        <f t="shared" si="6"/>
        <v>Ceredigion - Ystrad Fflur</v>
      </c>
      <c r="F211" s="224">
        <v>1</v>
      </c>
      <c r="G211" s="224">
        <f t="shared" si="7"/>
        <v>1</v>
      </c>
      <c r="H211" s="225"/>
    </row>
    <row r="212" spans="2:8" ht="12" customHeight="1">
      <c r="B212" s="222">
        <v>209</v>
      </c>
      <c r="C212" s="223" t="s">
        <v>1121</v>
      </c>
      <c r="D212" s="223" t="s">
        <v>355</v>
      </c>
      <c r="E212" s="223" t="str">
        <f t="shared" si="6"/>
        <v>Ceredigion - Ystrad Meurig</v>
      </c>
      <c r="F212" s="224">
        <v>1</v>
      </c>
      <c r="G212" s="224">
        <f t="shared" si="7"/>
        <v>1</v>
      </c>
      <c r="H212" s="225"/>
    </row>
    <row r="213" spans="2:8" ht="12" customHeight="1">
      <c r="B213" s="222">
        <v>210</v>
      </c>
      <c r="C213" s="223" t="s">
        <v>1122</v>
      </c>
      <c r="D213" s="223" t="s">
        <v>356</v>
      </c>
      <c r="E213" s="223" t="str">
        <f t="shared" si="6"/>
        <v>Conwy - Abergele</v>
      </c>
      <c r="F213" s="224">
        <v>3</v>
      </c>
      <c r="G213" s="224">
        <f t="shared" si="7"/>
        <v>1</v>
      </c>
      <c r="H213" s="225"/>
    </row>
    <row r="214" spans="2:8" ht="12" customHeight="1">
      <c r="B214" s="222">
        <v>211</v>
      </c>
      <c r="C214" s="223" t="s">
        <v>1122</v>
      </c>
      <c r="D214" s="223" t="s">
        <v>357</v>
      </c>
      <c r="E214" s="223" t="str">
        <f t="shared" si="6"/>
        <v>Conwy - Betws-yn-Rhos</v>
      </c>
      <c r="F214" s="224">
        <v>3</v>
      </c>
      <c r="G214" s="224">
        <f t="shared" si="7"/>
        <v>1</v>
      </c>
      <c r="H214" s="225" t="s">
        <v>65</v>
      </c>
    </row>
    <row r="215" spans="2:8" ht="12" customHeight="1">
      <c r="B215" s="222">
        <v>212</v>
      </c>
      <c r="C215" s="223" t="s">
        <v>1122</v>
      </c>
      <c r="D215" s="223" t="s">
        <v>358</v>
      </c>
      <c r="E215" s="223" t="str">
        <f t="shared" si="6"/>
        <v>Conwy - Betws-y-coed</v>
      </c>
      <c r="F215" s="224">
        <v>3</v>
      </c>
      <c r="G215" s="224">
        <f t="shared" si="7"/>
        <v>1</v>
      </c>
      <c r="H215" s="225"/>
    </row>
    <row r="216" spans="2:8" ht="12" customHeight="1">
      <c r="B216" s="222">
        <v>213</v>
      </c>
      <c r="C216" s="223" t="s">
        <v>1122</v>
      </c>
      <c r="D216" s="223" t="s">
        <v>359</v>
      </c>
      <c r="E216" s="223" t="str">
        <f t="shared" si="6"/>
        <v>Conwy - Bro Garmon</v>
      </c>
      <c r="F216" s="224">
        <v>2</v>
      </c>
      <c r="G216" s="224">
        <f t="shared" si="7"/>
        <v>1</v>
      </c>
      <c r="H216" s="225"/>
    </row>
    <row r="217" spans="2:8" ht="12" customHeight="1">
      <c r="B217" s="222">
        <v>214</v>
      </c>
      <c r="C217" s="223" t="s">
        <v>1122</v>
      </c>
      <c r="D217" s="223" t="s">
        <v>360</v>
      </c>
      <c r="E217" s="223" t="str">
        <f t="shared" si="6"/>
        <v>Conwy - Bro Machno</v>
      </c>
      <c r="F217" s="224">
        <v>2</v>
      </c>
      <c r="G217" s="224">
        <f t="shared" si="7"/>
        <v>1</v>
      </c>
      <c r="H217" s="225"/>
    </row>
    <row r="218" spans="2:8" ht="12" customHeight="1">
      <c r="B218" s="222">
        <v>215</v>
      </c>
      <c r="C218" s="223" t="s">
        <v>1122</v>
      </c>
      <c r="D218" s="223" t="s">
        <v>361</v>
      </c>
      <c r="E218" s="223" t="str">
        <f t="shared" si="6"/>
        <v>Conwy - Caerhun</v>
      </c>
      <c r="F218" s="224">
        <v>2</v>
      </c>
      <c r="G218" s="224">
        <f t="shared" si="7"/>
        <v>1</v>
      </c>
      <c r="H218" s="225"/>
    </row>
    <row r="219" spans="2:8" ht="12" customHeight="1">
      <c r="B219" s="222">
        <v>216</v>
      </c>
      <c r="C219" s="223" t="s">
        <v>1122</v>
      </c>
      <c r="D219" s="223" t="s">
        <v>362</v>
      </c>
      <c r="E219" s="223" t="str">
        <f t="shared" si="6"/>
        <v>Conwy - Capel Curig</v>
      </c>
      <c r="F219" s="224">
        <v>3</v>
      </c>
      <c r="G219" s="224">
        <f t="shared" si="7"/>
        <v>1</v>
      </c>
      <c r="H219" s="225"/>
    </row>
    <row r="220" spans="2:8" ht="12" customHeight="1">
      <c r="B220" s="222">
        <v>217</v>
      </c>
      <c r="C220" s="223" t="s">
        <v>1122</v>
      </c>
      <c r="D220" s="223" t="s">
        <v>363</v>
      </c>
      <c r="E220" s="223" t="str">
        <f t="shared" si="6"/>
        <v>Conwy - Cerrigydrudion</v>
      </c>
      <c r="F220" s="224">
        <v>3</v>
      </c>
      <c r="G220" s="224">
        <f t="shared" si="7"/>
        <v>1</v>
      </c>
      <c r="H220" s="225" t="s">
        <v>65</v>
      </c>
    </row>
    <row r="221" spans="2:8" ht="12" customHeight="1">
      <c r="B221" s="222">
        <v>218</v>
      </c>
      <c r="C221" s="223" t="s">
        <v>1122</v>
      </c>
      <c r="D221" s="223" t="s">
        <v>364</v>
      </c>
      <c r="E221" s="223" t="str">
        <f t="shared" si="6"/>
        <v>Conwy - Bae Colwyn</v>
      </c>
      <c r="F221" s="224">
        <v>3</v>
      </c>
      <c r="G221" s="224">
        <f t="shared" si="7"/>
        <v>1</v>
      </c>
      <c r="H221" s="225"/>
    </row>
    <row r="222" spans="2:8" ht="12" customHeight="1">
      <c r="B222" s="222">
        <v>219</v>
      </c>
      <c r="C222" s="223" t="s">
        <v>1122</v>
      </c>
      <c r="D222" s="223" t="s">
        <v>1122</v>
      </c>
      <c r="E222" s="223" t="str">
        <f t="shared" si="6"/>
        <v>Conwy - Conwy</v>
      </c>
      <c r="F222" s="224">
        <v>4</v>
      </c>
      <c r="G222" s="224">
        <f t="shared" si="7"/>
        <v>1</v>
      </c>
      <c r="H222" s="225"/>
    </row>
    <row r="223" spans="2:8" ht="12" customHeight="1">
      <c r="B223" s="222">
        <v>220</v>
      </c>
      <c r="C223" s="223" t="s">
        <v>1122</v>
      </c>
      <c r="D223" s="223" t="s">
        <v>365</v>
      </c>
      <c r="E223" s="223" t="str">
        <f t="shared" si="6"/>
        <v>Conwy - Dolgarrog</v>
      </c>
      <c r="F223" s="224">
        <v>2</v>
      </c>
      <c r="G223" s="224">
        <f t="shared" si="7"/>
        <v>1</v>
      </c>
      <c r="H223" s="225"/>
    </row>
    <row r="224" spans="2:8" ht="12" customHeight="1">
      <c r="B224" s="222">
        <v>221</v>
      </c>
      <c r="C224" s="223" t="s">
        <v>1122</v>
      </c>
      <c r="D224" s="223" t="s">
        <v>366</v>
      </c>
      <c r="E224" s="223" t="str">
        <f t="shared" si="6"/>
        <v>Conwy - Dolwyddelan</v>
      </c>
      <c r="F224" s="224">
        <v>2</v>
      </c>
      <c r="G224" s="224">
        <f t="shared" si="7"/>
        <v>1</v>
      </c>
      <c r="H224" s="225"/>
    </row>
    <row r="225" spans="2:8" ht="12" customHeight="1">
      <c r="B225" s="222">
        <v>222</v>
      </c>
      <c r="C225" s="223" t="s">
        <v>1122</v>
      </c>
      <c r="D225" s="223" t="s">
        <v>367</v>
      </c>
      <c r="E225" s="223" t="str">
        <f t="shared" si="6"/>
        <v>Conwy - Eglwys-bach</v>
      </c>
      <c r="F225" s="224">
        <v>3</v>
      </c>
      <c r="G225" s="224">
        <f t="shared" si="7"/>
        <v>1</v>
      </c>
      <c r="H225" s="225"/>
    </row>
    <row r="226" spans="2:8" ht="12" customHeight="1">
      <c r="B226" s="222">
        <v>223</v>
      </c>
      <c r="C226" s="223" t="s">
        <v>1122</v>
      </c>
      <c r="D226" s="223" t="s">
        <v>368</v>
      </c>
      <c r="E226" s="223" t="str">
        <f t="shared" si="6"/>
        <v>Conwy - Henryd</v>
      </c>
      <c r="F226" s="224">
        <v>3</v>
      </c>
      <c r="G226" s="224">
        <f t="shared" si="7"/>
        <v>1</v>
      </c>
      <c r="H226" s="225"/>
    </row>
    <row r="227" spans="2:8" ht="12" customHeight="1">
      <c r="B227" s="222">
        <v>224</v>
      </c>
      <c r="C227" s="223" t="s">
        <v>1122</v>
      </c>
      <c r="D227" s="223" t="s">
        <v>369</v>
      </c>
      <c r="E227" s="223" t="str">
        <f t="shared" si="6"/>
        <v>Conwy - Llanddoged a Maenan</v>
      </c>
      <c r="F227" s="224">
        <v>3</v>
      </c>
      <c r="G227" s="224">
        <f t="shared" si="7"/>
        <v>1</v>
      </c>
      <c r="H227" s="225"/>
    </row>
    <row r="228" spans="2:8" ht="12" customHeight="1">
      <c r="B228" s="222">
        <v>225</v>
      </c>
      <c r="C228" s="223" t="s">
        <v>1122</v>
      </c>
      <c r="D228" s="223" t="s">
        <v>370</v>
      </c>
      <c r="E228" s="223" t="str">
        <f t="shared" si="6"/>
        <v>Conwy - Llanddulas a Rhyd-y-Foed</v>
      </c>
      <c r="F228" s="224">
        <v>3</v>
      </c>
      <c r="G228" s="224">
        <f t="shared" si="7"/>
        <v>1</v>
      </c>
      <c r="H228" s="225"/>
    </row>
    <row r="229" spans="2:8" ht="12" customHeight="1">
      <c r="B229" s="222">
        <v>226</v>
      </c>
      <c r="C229" s="223" t="s">
        <v>1122</v>
      </c>
      <c r="D229" s="223" t="s">
        <v>371</v>
      </c>
      <c r="E229" s="223" t="str">
        <f t="shared" si="6"/>
        <v>Conwy - Llandudno</v>
      </c>
      <c r="F229" s="224">
        <v>4</v>
      </c>
      <c r="G229" s="224">
        <f t="shared" si="7"/>
        <v>1</v>
      </c>
      <c r="H229" s="225"/>
    </row>
    <row r="230" spans="2:8" ht="12" customHeight="1">
      <c r="B230" s="222">
        <v>227</v>
      </c>
      <c r="C230" s="223" t="s">
        <v>1122</v>
      </c>
      <c r="D230" s="223" t="s">
        <v>372</v>
      </c>
      <c r="E230" s="223" t="str">
        <f t="shared" si="6"/>
        <v>Conwy - Llanfairfechan</v>
      </c>
      <c r="F230" s="224">
        <v>3</v>
      </c>
      <c r="G230" s="224">
        <f t="shared" si="7"/>
        <v>1</v>
      </c>
      <c r="H230" s="225"/>
    </row>
    <row r="231" spans="2:8" ht="12" customHeight="1">
      <c r="B231" s="222">
        <v>228</v>
      </c>
      <c r="C231" s="223" t="s">
        <v>1122</v>
      </c>
      <c r="D231" s="223" t="s">
        <v>373</v>
      </c>
      <c r="E231" s="223" t="str">
        <f t="shared" si="6"/>
        <v>Conwy - Llanfair Talhaearn</v>
      </c>
      <c r="F231" s="224">
        <v>3</v>
      </c>
      <c r="G231" s="224">
        <f t="shared" si="7"/>
        <v>1</v>
      </c>
      <c r="H231" s="225"/>
    </row>
    <row r="232" spans="2:8" ht="12" customHeight="1">
      <c r="B232" s="222">
        <v>229</v>
      </c>
      <c r="C232" s="223" t="s">
        <v>1122</v>
      </c>
      <c r="D232" s="223" t="s">
        <v>374</v>
      </c>
      <c r="E232" s="223" t="str">
        <f t="shared" si="6"/>
        <v>Conwy - Llanfihangel Glyn Myfyr</v>
      </c>
      <c r="F232" s="224">
        <v>3</v>
      </c>
      <c r="G232" s="224">
        <f t="shared" si="7"/>
        <v>1</v>
      </c>
      <c r="H232" s="225"/>
    </row>
    <row r="233" spans="2:8" ht="12" customHeight="1">
      <c r="B233" s="222">
        <v>230</v>
      </c>
      <c r="C233" s="223" t="s">
        <v>1122</v>
      </c>
      <c r="D233" s="223" t="s">
        <v>375</v>
      </c>
      <c r="E233" s="223" t="str">
        <f t="shared" si="6"/>
        <v>Conwy - Llangernyw</v>
      </c>
      <c r="F233" s="224">
        <v>3</v>
      </c>
      <c r="G233" s="224">
        <f t="shared" si="7"/>
        <v>1</v>
      </c>
      <c r="H233" s="225"/>
    </row>
    <row r="234" spans="2:8" ht="12" customHeight="1">
      <c r="B234" s="222">
        <v>231</v>
      </c>
      <c r="C234" s="223" t="s">
        <v>1122</v>
      </c>
      <c r="D234" s="223" t="s">
        <v>376</v>
      </c>
      <c r="E234" s="223" t="str">
        <f t="shared" si="6"/>
        <v>Conwy - Llangwm (Colwyn)</v>
      </c>
      <c r="F234" s="224">
        <v>2</v>
      </c>
      <c r="G234" s="224">
        <f t="shared" si="7"/>
        <v>1</v>
      </c>
      <c r="H234" s="225"/>
    </row>
    <row r="235" spans="2:8" ht="12" customHeight="1">
      <c r="B235" s="222">
        <v>232</v>
      </c>
      <c r="C235" s="223" t="s">
        <v>1122</v>
      </c>
      <c r="D235" s="223" t="s">
        <v>377</v>
      </c>
      <c r="E235" s="223" t="str">
        <f t="shared" si="6"/>
        <v>Conwy - Llanefydd</v>
      </c>
      <c r="F235" s="224">
        <v>3</v>
      </c>
      <c r="G235" s="224">
        <f t="shared" si="7"/>
        <v>1</v>
      </c>
      <c r="H235" s="225"/>
    </row>
    <row r="236" spans="2:8" ht="12" customHeight="1">
      <c r="B236" s="222">
        <v>233</v>
      </c>
      <c r="C236" s="223" t="s">
        <v>1122</v>
      </c>
      <c r="D236" s="223" t="s">
        <v>378</v>
      </c>
      <c r="E236" s="223" t="str">
        <f t="shared" si="6"/>
        <v>Conwy - Llanrwst</v>
      </c>
      <c r="F236" s="224">
        <v>3</v>
      </c>
      <c r="G236" s="224">
        <f t="shared" si="7"/>
        <v>1</v>
      </c>
      <c r="H236" s="225"/>
    </row>
    <row r="237" spans="2:8" ht="12" customHeight="1">
      <c r="B237" s="222">
        <v>234</v>
      </c>
      <c r="C237" s="223" t="s">
        <v>1122</v>
      </c>
      <c r="D237" s="223" t="s">
        <v>379</v>
      </c>
      <c r="E237" s="223" t="str">
        <f t="shared" si="6"/>
        <v>Conwy - Llansanffraid Glan Conwy</v>
      </c>
      <c r="F237" s="224">
        <v>3</v>
      </c>
      <c r="G237" s="224">
        <f t="shared" si="7"/>
        <v>1</v>
      </c>
      <c r="H237" s="225"/>
    </row>
    <row r="238" spans="2:8" ht="12" customHeight="1">
      <c r="B238" s="222">
        <v>235</v>
      </c>
      <c r="C238" s="223" t="s">
        <v>1122</v>
      </c>
      <c r="D238" s="223" t="s">
        <v>380</v>
      </c>
      <c r="E238" s="223" t="str">
        <f t="shared" si="6"/>
        <v>Conwy - Llansannan</v>
      </c>
      <c r="F238" s="224">
        <v>2</v>
      </c>
      <c r="G238" s="224">
        <f t="shared" si="7"/>
        <v>1</v>
      </c>
      <c r="H238" s="225"/>
    </row>
    <row r="239" spans="2:8" ht="12" customHeight="1">
      <c r="B239" s="222">
        <v>236</v>
      </c>
      <c r="C239" s="223" t="s">
        <v>1122</v>
      </c>
      <c r="D239" s="223" t="s">
        <v>381</v>
      </c>
      <c r="E239" s="223" t="str">
        <f t="shared" si="6"/>
        <v>Conwy - Llysfaen</v>
      </c>
      <c r="F239" s="224">
        <v>2</v>
      </c>
      <c r="G239" s="224">
        <f t="shared" si="7"/>
        <v>1</v>
      </c>
      <c r="H239" s="225"/>
    </row>
    <row r="240" spans="2:8" ht="12" customHeight="1">
      <c r="B240" s="222">
        <v>237</v>
      </c>
      <c r="C240" s="223" t="s">
        <v>1122</v>
      </c>
      <c r="D240" s="223" t="s">
        <v>382</v>
      </c>
      <c r="E240" s="223" t="str">
        <f t="shared" si="6"/>
        <v>Conwy - Mochdre (Colwyn)</v>
      </c>
      <c r="F240" s="224">
        <v>3</v>
      </c>
      <c r="G240" s="224">
        <f t="shared" si="7"/>
        <v>1</v>
      </c>
      <c r="H240" s="225"/>
    </row>
    <row r="241" spans="2:8" ht="12" customHeight="1">
      <c r="B241" s="222">
        <v>238</v>
      </c>
      <c r="C241" s="223" t="s">
        <v>1122</v>
      </c>
      <c r="D241" s="223" t="s">
        <v>383</v>
      </c>
      <c r="E241" s="223" t="str">
        <f t="shared" si="6"/>
        <v>Conwy - Hen Golwyn</v>
      </c>
      <c r="F241" s="224">
        <v>3</v>
      </c>
      <c r="G241" s="224">
        <f t="shared" si="7"/>
        <v>1</v>
      </c>
      <c r="H241" s="225"/>
    </row>
    <row r="242" spans="2:8" ht="12" customHeight="1">
      <c r="B242" s="222">
        <v>239</v>
      </c>
      <c r="C242" s="223" t="s">
        <v>1122</v>
      </c>
      <c r="D242" s="223" t="s">
        <v>384</v>
      </c>
      <c r="E242" s="223" t="str">
        <f t="shared" si="6"/>
        <v>Conwy - Penmaenmawr</v>
      </c>
      <c r="F242" s="224">
        <v>3</v>
      </c>
      <c r="G242" s="224">
        <f t="shared" si="7"/>
        <v>1</v>
      </c>
      <c r="H242" s="225"/>
    </row>
    <row r="243" spans="2:8" ht="12" customHeight="1">
      <c r="B243" s="222">
        <v>240</v>
      </c>
      <c r="C243" s="223" t="s">
        <v>1122</v>
      </c>
      <c r="D243" s="223" t="s">
        <v>385</v>
      </c>
      <c r="E243" s="223" t="str">
        <f t="shared" si="6"/>
        <v>Conwy - Pentrefoelas</v>
      </c>
      <c r="F243" s="224">
        <v>2</v>
      </c>
      <c r="G243" s="224">
        <f t="shared" si="7"/>
        <v>1</v>
      </c>
      <c r="H243" s="225"/>
    </row>
    <row r="244" spans="2:8" ht="12" customHeight="1">
      <c r="B244" s="222">
        <v>241</v>
      </c>
      <c r="C244" s="223" t="s">
        <v>1122</v>
      </c>
      <c r="D244" s="223" t="s">
        <v>386</v>
      </c>
      <c r="E244" s="223" t="str">
        <f t="shared" si="6"/>
        <v>Conwy - Llandrillo-yn-Rhos</v>
      </c>
      <c r="F244" s="224">
        <v>4</v>
      </c>
      <c r="G244" s="224">
        <f t="shared" si="7"/>
        <v>1</v>
      </c>
      <c r="H244" s="225"/>
    </row>
    <row r="245" spans="2:8" ht="12" customHeight="1">
      <c r="B245" s="222">
        <v>242</v>
      </c>
      <c r="C245" s="223" t="s">
        <v>1122</v>
      </c>
      <c r="D245" s="223" t="s">
        <v>387</v>
      </c>
      <c r="E245" s="223" t="str">
        <f t="shared" si="6"/>
        <v>Conwy - Towyn a Bae Cinmel</v>
      </c>
      <c r="F245" s="224">
        <v>3</v>
      </c>
      <c r="G245" s="224">
        <f t="shared" si="7"/>
        <v>1</v>
      </c>
      <c r="H245" s="225"/>
    </row>
    <row r="246" spans="2:8" ht="12" customHeight="1">
      <c r="B246" s="222">
        <v>243</v>
      </c>
      <c r="C246" s="223" t="s">
        <v>1122</v>
      </c>
      <c r="D246" s="223" t="s">
        <v>388</v>
      </c>
      <c r="E246" s="223" t="str">
        <f t="shared" si="6"/>
        <v>Conwy - Trefriw</v>
      </c>
      <c r="F246" s="224">
        <v>3</v>
      </c>
      <c r="G246" s="224">
        <f t="shared" si="7"/>
        <v>1</v>
      </c>
      <c r="H246" s="225"/>
    </row>
    <row r="247" spans="2:8" ht="12" customHeight="1">
      <c r="B247" s="222">
        <v>244</v>
      </c>
      <c r="C247" s="223" t="s">
        <v>1122</v>
      </c>
      <c r="D247" s="223" t="s">
        <v>389</v>
      </c>
      <c r="E247" s="223" t="str">
        <f t="shared" si="6"/>
        <v>Conwy - Ysbyty Ifan</v>
      </c>
      <c r="F247" s="224">
        <v>2</v>
      </c>
      <c r="G247" s="224">
        <f t="shared" si="7"/>
        <v>1</v>
      </c>
      <c r="H247" s="225"/>
    </row>
    <row r="248" spans="2:8" ht="12" customHeight="1">
      <c r="B248" s="222">
        <v>245</v>
      </c>
      <c r="C248" s="223" t="s">
        <v>1123</v>
      </c>
      <c r="D248" s="223" t="s">
        <v>390</v>
      </c>
      <c r="E248" s="223" t="str">
        <f t="shared" si="6"/>
        <v>Sir Ddinbych - Aberchwiler</v>
      </c>
      <c r="F248" s="224">
        <v>2</v>
      </c>
      <c r="G248" s="224">
        <f t="shared" si="7"/>
        <v>1</v>
      </c>
      <c r="H248" s="225"/>
    </row>
    <row r="249" spans="2:8" ht="12" customHeight="1">
      <c r="B249" s="222">
        <v>246</v>
      </c>
      <c r="C249" s="223" t="s">
        <v>1123</v>
      </c>
      <c r="D249" s="223" t="s">
        <v>391</v>
      </c>
      <c r="E249" s="223" t="str">
        <f t="shared" si="6"/>
        <v>Sir Ddinbych - Betws Gwerfil Goch</v>
      </c>
      <c r="F249" s="224">
        <v>2</v>
      </c>
      <c r="G249" s="224">
        <f t="shared" si="7"/>
        <v>1</v>
      </c>
      <c r="H249" s="225"/>
    </row>
    <row r="250" spans="2:8" ht="12" customHeight="1">
      <c r="B250" s="222">
        <v>247</v>
      </c>
      <c r="C250" s="223" t="s">
        <v>1123</v>
      </c>
      <c r="D250" s="223" t="s">
        <v>392</v>
      </c>
      <c r="E250" s="223" t="str">
        <f t="shared" si="6"/>
        <v>Sir Ddinbych - Bodelwyddan</v>
      </c>
      <c r="F250" s="224">
        <v>3</v>
      </c>
      <c r="G250" s="224">
        <f t="shared" si="7"/>
        <v>1</v>
      </c>
      <c r="H250" s="225"/>
    </row>
    <row r="251" spans="2:8" ht="12" customHeight="1">
      <c r="B251" s="222">
        <v>248</v>
      </c>
      <c r="C251" s="223" t="s">
        <v>1123</v>
      </c>
      <c r="D251" s="223" t="s">
        <v>393</v>
      </c>
      <c r="E251" s="223" t="str">
        <f t="shared" si="6"/>
        <v>Sir Ddinbych - Bodfari</v>
      </c>
      <c r="F251" s="224">
        <v>3</v>
      </c>
      <c r="G251" s="224">
        <f t="shared" si="7"/>
        <v>1</v>
      </c>
      <c r="H251" s="225"/>
    </row>
    <row r="252" spans="2:8" ht="12" customHeight="1">
      <c r="B252" s="222">
        <v>249</v>
      </c>
      <c r="C252" s="223" t="s">
        <v>1123</v>
      </c>
      <c r="D252" s="223" t="s">
        <v>394</v>
      </c>
      <c r="E252" s="223" t="str">
        <f t="shared" si="6"/>
        <v>Sir Ddinbych - Bryneglwys</v>
      </c>
      <c r="F252" s="224">
        <v>2</v>
      </c>
      <c r="G252" s="224">
        <f t="shared" si="7"/>
        <v>1</v>
      </c>
      <c r="H252" s="225"/>
    </row>
    <row r="253" spans="2:8" ht="12" customHeight="1">
      <c r="B253" s="222">
        <v>250</v>
      </c>
      <c r="C253" s="223" t="s">
        <v>1123</v>
      </c>
      <c r="D253" s="223" t="s">
        <v>395</v>
      </c>
      <c r="E253" s="223" t="str">
        <f t="shared" si="6"/>
        <v>Sir Ddinbych - Cefn Meiriadog</v>
      </c>
      <c r="F253" s="224">
        <v>3</v>
      </c>
      <c r="G253" s="224">
        <f t="shared" si="7"/>
        <v>1</v>
      </c>
      <c r="H253" s="225"/>
    </row>
    <row r="254" spans="2:8" ht="12" customHeight="1">
      <c r="B254" s="222">
        <v>251</v>
      </c>
      <c r="C254" s="223" t="s">
        <v>1123</v>
      </c>
      <c r="D254" s="223" t="s">
        <v>396</v>
      </c>
      <c r="E254" s="223" t="str">
        <f t="shared" si="6"/>
        <v>Sir Ddinbych - Clocaenog</v>
      </c>
      <c r="F254" s="224">
        <v>2</v>
      </c>
      <c r="G254" s="224">
        <f t="shared" si="7"/>
        <v>1</v>
      </c>
      <c r="H254" s="225"/>
    </row>
    <row r="255" spans="2:8" ht="12" customHeight="1">
      <c r="B255" s="222">
        <v>252</v>
      </c>
      <c r="C255" s="223" t="s">
        <v>1123</v>
      </c>
      <c r="D255" s="223" t="s">
        <v>397</v>
      </c>
      <c r="E255" s="223" t="str">
        <f t="shared" si="6"/>
        <v>Sir Ddinbych - Corwen</v>
      </c>
      <c r="F255" s="224">
        <v>2</v>
      </c>
      <c r="G255" s="224">
        <f t="shared" si="7"/>
        <v>1</v>
      </c>
      <c r="H255" s="225"/>
    </row>
    <row r="256" spans="2:8" ht="12" customHeight="1">
      <c r="B256" s="222">
        <v>253</v>
      </c>
      <c r="C256" s="223" t="s">
        <v>1123</v>
      </c>
      <c r="D256" s="223" t="s">
        <v>398</v>
      </c>
      <c r="E256" s="223" t="str">
        <f t="shared" si="6"/>
        <v>Sir Ddinbych - Cwm (Rhuddlan)</v>
      </c>
      <c r="F256" s="224">
        <v>2</v>
      </c>
      <c r="G256" s="224">
        <f t="shared" si="7"/>
        <v>1</v>
      </c>
      <c r="H256" s="225"/>
    </row>
    <row r="257" spans="2:8" ht="12" customHeight="1">
      <c r="B257" s="222">
        <v>254</v>
      </c>
      <c r="C257" s="223" t="s">
        <v>1123</v>
      </c>
      <c r="D257" s="223" t="s">
        <v>399</v>
      </c>
      <c r="E257" s="223" t="str">
        <f t="shared" si="6"/>
        <v>Sir Ddinbych - Cyffylliog</v>
      </c>
      <c r="F257" s="224">
        <v>2</v>
      </c>
      <c r="G257" s="224">
        <f t="shared" si="7"/>
        <v>1</v>
      </c>
      <c r="H257" s="225"/>
    </row>
    <row r="258" spans="2:8" ht="12" customHeight="1">
      <c r="B258" s="222">
        <v>255</v>
      </c>
      <c r="C258" s="223" t="s">
        <v>1123</v>
      </c>
      <c r="D258" s="223" t="s">
        <v>400</v>
      </c>
      <c r="E258" s="223" t="str">
        <f t="shared" si="6"/>
        <v>Sir Ddinbych - Cynywd</v>
      </c>
      <c r="F258" s="224">
        <v>2</v>
      </c>
      <c r="G258" s="224">
        <f t="shared" si="7"/>
        <v>1</v>
      </c>
      <c r="H258" s="225"/>
    </row>
    <row r="259" spans="2:8" ht="12" customHeight="1">
      <c r="B259" s="222">
        <v>256</v>
      </c>
      <c r="C259" s="223" t="s">
        <v>1123</v>
      </c>
      <c r="D259" s="223" t="s">
        <v>401</v>
      </c>
      <c r="E259" s="223" t="str">
        <f t="shared" si="6"/>
        <v>Sir Ddinbych - Dinbych</v>
      </c>
      <c r="F259" s="224">
        <v>2</v>
      </c>
      <c r="G259" s="224">
        <f t="shared" si="7"/>
        <v>1</v>
      </c>
      <c r="H259" s="225"/>
    </row>
    <row r="260" spans="2:8" ht="12" customHeight="1">
      <c r="B260" s="222">
        <v>257</v>
      </c>
      <c r="C260" s="223" t="s">
        <v>1123</v>
      </c>
      <c r="D260" s="223" t="s">
        <v>402</v>
      </c>
      <c r="E260" s="223" t="str">
        <f t="shared" si="6"/>
        <v>Sir Ddinbych - Derwen</v>
      </c>
      <c r="F260" s="224">
        <v>2</v>
      </c>
      <c r="G260" s="224">
        <f t="shared" si="7"/>
        <v>1</v>
      </c>
      <c r="H260" s="225"/>
    </row>
    <row r="261" spans="2:8" ht="12" customHeight="1">
      <c r="B261" s="222">
        <v>258</v>
      </c>
      <c r="C261" s="223" t="s">
        <v>1123</v>
      </c>
      <c r="D261" s="223" t="s">
        <v>403</v>
      </c>
      <c r="E261" s="223" t="str">
        <f t="shared" ref="E261:E324" si="8">CONCATENATE(C261," - ",D261)</f>
        <v>Sir Ddinbych - Dyserth</v>
      </c>
      <c r="F261" s="224">
        <v>3</v>
      </c>
      <c r="G261" s="224">
        <f t="shared" ref="G261:G324" si="9">COUNTIF($D$4:$D$871,D261)</f>
        <v>1</v>
      </c>
      <c r="H261" s="225"/>
    </row>
    <row r="262" spans="2:8" ht="12" customHeight="1">
      <c r="B262" s="222">
        <v>259</v>
      </c>
      <c r="C262" s="223" t="s">
        <v>1123</v>
      </c>
      <c r="D262" s="223" t="s">
        <v>404</v>
      </c>
      <c r="E262" s="223" t="str">
        <f t="shared" si="8"/>
        <v>Sir Ddinbych - Efenechdyd</v>
      </c>
      <c r="F262" s="224">
        <v>3</v>
      </c>
      <c r="G262" s="224">
        <f t="shared" si="9"/>
        <v>1</v>
      </c>
      <c r="H262" s="225"/>
    </row>
    <row r="263" spans="2:8" ht="12" customHeight="1">
      <c r="B263" s="222">
        <v>260</v>
      </c>
      <c r="C263" s="223" t="s">
        <v>1123</v>
      </c>
      <c r="D263" s="223" t="s">
        <v>405</v>
      </c>
      <c r="E263" s="223" t="str">
        <f t="shared" si="8"/>
        <v>Sir Ddinbych - Gwyddelwern</v>
      </c>
      <c r="F263" s="224">
        <v>2</v>
      </c>
      <c r="G263" s="224">
        <f t="shared" si="9"/>
        <v>1</v>
      </c>
      <c r="H263" s="225"/>
    </row>
    <row r="264" spans="2:8" ht="12" customHeight="1">
      <c r="B264" s="222">
        <v>261</v>
      </c>
      <c r="C264" s="223" t="s">
        <v>1123</v>
      </c>
      <c r="D264" s="223" t="s">
        <v>406</v>
      </c>
      <c r="E264" s="223" t="str">
        <f t="shared" si="8"/>
        <v>Sir Ddinbych - Henllan</v>
      </c>
      <c r="F264" s="224">
        <v>3</v>
      </c>
      <c r="G264" s="224">
        <f t="shared" si="9"/>
        <v>1</v>
      </c>
      <c r="H264" s="225"/>
    </row>
    <row r="265" spans="2:8" ht="12" customHeight="1">
      <c r="B265" s="222">
        <v>262</v>
      </c>
      <c r="C265" s="223" t="s">
        <v>1123</v>
      </c>
      <c r="D265" s="223" t="s">
        <v>407</v>
      </c>
      <c r="E265" s="223" t="str">
        <f t="shared" si="8"/>
        <v>Sir Ddinbych - Llanarmon-yn-Ial</v>
      </c>
      <c r="F265" s="224">
        <v>3</v>
      </c>
      <c r="G265" s="224">
        <f t="shared" si="9"/>
        <v>1</v>
      </c>
      <c r="H265" s="225"/>
    </row>
    <row r="266" spans="2:8" ht="12" customHeight="1">
      <c r="B266" s="222">
        <v>263</v>
      </c>
      <c r="C266" s="223" t="s">
        <v>1123</v>
      </c>
      <c r="D266" s="223" t="s">
        <v>408</v>
      </c>
      <c r="E266" s="223" t="str">
        <f t="shared" si="8"/>
        <v>Sir Ddinbych - Llanbedr Dyffryn Clwyd</v>
      </c>
      <c r="F266" s="224">
        <v>3</v>
      </c>
      <c r="G266" s="224">
        <f t="shared" si="9"/>
        <v>1</v>
      </c>
      <c r="H266" s="225"/>
    </row>
    <row r="267" spans="2:8" ht="12" customHeight="1">
      <c r="B267" s="222">
        <v>264</v>
      </c>
      <c r="C267" s="223" t="s">
        <v>1123</v>
      </c>
      <c r="D267" s="223" t="s">
        <v>409</v>
      </c>
      <c r="E267" s="223" t="str">
        <f t="shared" si="8"/>
        <v>Sir Ddinbych - Llandegla</v>
      </c>
      <c r="F267" s="224">
        <v>3</v>
      </c>
      <c r="G267" s="224">
        <f t="shared" si="9"/>
        <v>1</v>
      </c>
      <c r="H267" s="225"/>
    </row>
    <row r="268" spans="2:8" ht="12" customHeight="1">
      <c r="B268" s="222">
        <v>265</v>
      </c>
      <c r="C268" s="223" t="s">
        <v>1123</v>
      </c>
      <c r="D268" s="223" t="s">
        <v>410</v>
      </c>
      <c r="E268" s="223" t="str">
        <f t="shared" si="8"/>
        <v>Sir Ddinbych - Llandrillo</v>
      </c>
      <c r="F268" s="224">
        <v>2</v>
      </c>
      <c r="G268" s="224">
        <f t="shared" si="9"/>
        <v>1</v>
      </c>
      <c r="H268" s="225"/>
    </row>
    <row r="269" spans="2:8" ht="12" customHeight="1">
      <c r="B269" s="222">
        <v>266</v>
      </c>
      <c r="C269" s="223" t="s">
        <v>1123</v>
      </c>
      <c r="D269" s="223" t="s">
        <v>411</v>
      </c>
      <c r="E269" s="223" t="str">
        <f t="shared" si="8"/>
        <v>Sir Ddinbych - Llandyrnog</v>
      </c>
      <c r="F269" s="224">
        <v>3</v>
      </c>
      <c r="G269" s="224">
        <f t="shared" si="9"/>
        <v>1</v>
      </c>
      <c r="H269" s="225"/>
    </row>
    <row r="270" spans="2:8" ht="12" customHeight="1">
      <c r="B270" s="222">
        <v>267</v>
      </c>
      <c r="C270" s="223" t="s">
        <v>1123</v>
      </c>
      <c r="D270" s="223" t="s">
        <v>412</v>
      </c>
      <c r="E270" s="223" t="str">
        <f t="shared" si="8"/>
        <v>Sir Ddinbych - Llanelidan</v>
      </c>
      <c r="F270" s="224">
        <v>3</v>
      </c>
      <c r="G270" s="224">
        <f t="shared" si="9"/>
        <v>1</v>
      </c>
      <c r="H270" s="225"/>
    </row>
    <row r="271" spans="2:8" ht="12" customHeight="1">
      <c r="B271" s="222">
        <v>268</v>
      </c>
      <c r="C271" s="223" t="s">
        <v>1123</v>
      </c>
      <c r="D271" s="223" t="s">
        <v>413</v>
      </c>
      <c r="E271" s="223" t="str">
        <f t="shared" si="8"/>
        <v>Sir Ddinbych - Llanfair Dyffryn Clwyd</v>
      </c>
      <c r="F271" s="224">
        <v>3</v>
      </c>
      <c r="G271" s="224">
        <f t="shared" si="9"/>
        <v>1</v>
      </c>
      <c r="H271" s="225"/>
    </row>
    <row r="272" spans="2:8" ht="12" customHeight="1">
      <c r="B272" s="222">
        <v>269</v>
      </c>
      <c r="C272" s="223" t="s">
        <v>1123</v>
      </c>
      <c r="D272" s="223" t="s">
        <v>414</v>
      </c>
      <c r="E272" s="223" t="str">
        <f t="shared" si="8"/>
        <v>Sir Ddinbych - Llanferres</v>
      </c>
      <c r="F272" s="224">
        <v>3</v>
      </c>
      <c r="G272" s="224">
        <f t="shared" si="9"/>
        <v>1</v>
      </c>
      <c r="H272" s="225"/>
    </row>
    <row r="273" spans="2:8" ht="12" customHeight="1">
      <c r="B273" s="222">
        <v>270</v>
      </c>
      <c r="C273" s="223" t="s">
        <v>1123</v>
      </c>
      <c r="D273" s="223" t="s">
        <v>415</v>
      </c>
      <c r="E273" s="223" t="str">
        <f t="shared" si="8"/>
        <v>Sir Ddinbych - Llangollen</v>
      </c>
      <c r="F273" s="224">
        <v>3</v>
      </c>
      <c r="G273" s="224">
        <f t="shared" si="9"/>
        <v>1</v>
      </c>
      <c r="H273" s="225"/>
    </row>
    <row r="274" spans="2:8" ht="12" customHeight="1">
      <c r="B274" s="222">
        <v>271</v>
      </c>
      <c r="C274" s="223" t="s">
        <v>1123</v>
      </c>
      <c r="D274" s="223" t="s">
        <v>416</v>
      </c>
      <c r="E274" s="223" t="str">
        <f t="shared" si="8"/>
        <v>Sir Ddinbych - Llangollen Wledig</v>
      </c>
      <c r="F274" s="224">
        <v>3</v>
      </c>
      <c r="G274" s="224">
        <f t="shared" si="9"/>
        <v>1</v>
      </c>
      <c r="H274" s="225"/>
    </row>
    <row r="275" spans="2:8" ht="12" customHeight="1">
      <c r="B275" s="222">
        <v>272</v>
      </c>
      <c r="C275" s="223" t="s">
        <v>1123</v>
      </c>
      <c r="D275" s="223" t="s">
        <v>417</v>
      </c>
      <c r="E275" s="223" t="str">
        <f t="shared" si="8"/>
        <v>Sir Ddinbych - Llangynhafal</v>
      </c>
      <c r="F275" s="224">
        <v>3</v>
      </c>
      <c r="G275" s="224">
        <f t="shared" si="9"/>
        <v>1</v>
      </c>
      <c r="H275" s="225"/>
    </row>
    <row r="276" spans="2:8" ht="12" customHeight="1">
      <c r="B276" s="222">
        <v>273</v>
      </c>
      <c r="C276" s="223" t="s">
        <v>1123</v>
      </c>
      <c r="D276" s="223" t="s">
        <v>418</v>
      </c>
      <c r="E276" s="223" t="str">
        <f t="shared" si="8"/>
        <v>Sir Ddinbych - Llanrhaedr-yng-Nghinmeirch</v>
      </c>
      <c r="F276" s="224">
        <v>3</v>
      </c>
      <c r="G276" s="224">
        <f t="shared" si="9"/>
        <v>1</v>
      </c>
      <c r="H276" s="225" t="s">
        <v>65</v>
      </c>
    </row>
    <row r="277" spans="2:8" ht="12" customHeight="1">
      <c r="B277" s="222">
        <v>274</v>
      </c>
      <c r="C277" s="223" t="s">
        <v>1123</v>
      </c>
      <c r="D277" s="223" t="s">
        <v>419</v>
      </c>
      <c r="E277" s="223" t="str">
        <f t="shared" si="8"/>
        <v>Sir Ddinbych - Llantysilio</v>
      </c>
      <c r="F277" s="224">
        <v>3</v>
      </c>
      <c r="G277" s="224">
        <f t="shared" si="9"/>
        <v>1</v>
      </c>
      <c r="H277" s="225" t="s">
        <v>65</v>
      </c>
    </row>
    <row r="278" spans="2:8" ht="12" customHeight="1">
      <c r="B278" s="222">
        <v>275</v>
      </c>
      <c r="C278" s="223" t="s">
        <v>1123</v>
      </c>
      <c r="D278" s="223" t="s">
        <v>420</v>
      </c>
      <c r="E278" s="223" t="str">
        <f t="shared" si="8"/>
        <v>Sir Ddinbych - Llanynys</v>
      </c>
      <c r="F278" s="224">
        <v>3</v>
      </c>
      <c r="G278" s="224">
        <f t="shared" si="9"/>
        <v>1</v>
      </c>
      <c r="H278" s="225"/>
    </row>
    <row r="279" spans="2:8" ht="12" customHeight="1">
      <c r="B279" s="222">
        <v>276</v>
      </c>
      <c r="C279" s="223" t="s">
        <v>1123</v>
      </c>
      <c r="D279" s="223" t="s">
        <v>421</v>
      </c>
      <c r="E279" s="223" t="str">
        <f t="shared" si="8"/>
        <v>Sir Ddinbych - Nantglyn</v>
      </c>
      <c r="F279" s="224">
        <v>2</v>
      </c>
      <c r="G279" s="224">
        <f t="shared" si="9"/>
        <v>1</v>
      </c>
      <c r="H279" s="225"/>
    </row>
    <row r="280" spans="2:8" ht="12" customHeight="1">
      <c r="B280" s="222">
        <v>277</v>
      </c>
      <c r="C280" s="223" t="s">
        <v>1123</v>
      </c>
      <c r="D280" s="223" t="s">
        <v>422</v>
      </c>
      <c r="E280" s="223" t="str">
        <f t="shared" si="8"/>
        <v>Sir Ddinbych - Prestatyn</v>
      </c>
      <c r="F280" s="224">
        <v>2</v>
      </c>
      <c r="G280" s="224">
        <f t="shared" si="9"/>
        <v>1</v>
      </c>
      <c r="H280" s="225"/>
    </row>
    <row r="281" spans="2:8" ht="12" customHeight="1">
      <c r="B281" s="222">
        <v>278</v>
      </c>
      <c r="C281" s="223" t="s">
        <v>1123</v>
      </c>
      <c r="D281" s="223" t="s">
        <v>423</v>
      </c>
      <c r="E281" s="223" t="str">
        <f t="shared" si="8"/>
        <v>Sir Ddinbych - Rhuddlan</v>
      </c>
      <c r="F281" s="224">
        <v>3</v>
      </c>
      <c r="G281" s="224">
        <f t="shared" si="9"/>
        <v>1</v>
      </c>
      <c r="H281" s="225"/>
    </row>
    <row r="282" spans="2:8" ht="12" customHeight="1">
      <c r="B282" s="222">
        <v>279</v>
      </c>
      <c r="C282" s="223" t="s">
        <v>1123</v>
      </c>
      <c r="D282" s="223" t="s">
        <v>424</v>
      </c>
      <c r="E282" s="223" t="str">
        <f t="shared" si="8"/>
        <v>Sir Ddinbych - Y Rhyl</v>
      </c>
      <c r="F282" s="224">
        <v>3</v>
      </c>
      <c r="G282" s="224">
        <f t="shared" si="9"/>
        <v>1</v>
      </c>
      <c r="H282" s="225"/>
    </row>
    <row r="283" spans="2:8" ht="12" customHeight="1">
      <c r="B283" s="222">
        <v>280</v>
      </c>
      <c r="C283" s="223" t="s">
        <v>1123</v>
      </c>
      <c r="D283" s="223" t="s">
        <v>425</v>
      </c>
      <c r="E283" s="223" t="str">
        <f t="shared" si="8"/>
        <v>Sir Ddinbych - Rhuthun</v>
      </c>
      <c r="F283" s="224">
        <v>3</v>
      </c>
      <c r="G283" s="224">
        <f t="shared" si="9"/>
        <v>1</v>
      </c>
      <c r="H283" s="225"/>
    </row>
    <row r="284" spans="2:8" ht="12" customHeight="1">
      <c r="B284" s="222">
        <v>281</v>
      </c>
      <c r="C284" s="223" t="s">
        <v>1123</v>
      </c>
      <c r="D284" s="223" t="s">
        <v>426</v>
      </c>
      <c r="E284" s="223" t="str">
        <f t="shared" si="8"/>
        <v>Sir Ddinbych - Llanelwy</v>
      </c>
      <c r="F284" s="224">
        <v>3</v>
      </c>
      <c r="G284" s="224">
        <f t="shared" si="9"/>
        <v>1</v>
      </c>
      <c r="H284" s="225"/>
    </row>
    <row r="285" spans="2:8" ht="12" customHeight="1">
      <c r="B285" s="222">
        <v>282</v>
      </c>
      <c r="C285" s="223" t="s">
        <v>1123</v>
      </c>
      <c r="D285" s="223" t="s">
        <v>427</v>
      </c>
      <c r="E285" s="223" t="str">
        <f t="shared" si="8"/>
        <v>Sir Ddinbych - Trefnant</v>
      </c>
      <c r="F285" s="224">
        <v>3</v>
      </c>
      <c r="G285" s="224">
        <f t="shared" si="9"/>
        <v>1</v>
      </c>
      <c r="H285" s="225"/>
    </row>
    <row r="286" spans="2:8" ht="12" customHeight="1">
      <c r="B286" s="222">
        <v>283</v>
      </c>
      <c r="C286" s="223" t="s">
        <v>1123</v>
      </c>
      <c r="D286" s="223" t="s">
        <v>428</v>
      </c>
      <c r="E286" s="223" t="str">
        <f t="shared" si="8"/>
        <v>Sir Ddinbych - Tremeirchion</v>
      </c>
      <c r="F286" s="224">
        <v>3</v>
      </c>
      <c r="G286" s="224">
        <f t="shared" si="9"/>
        <v>1</v>
      </c>
      <c r="H286" s="225"/>
    </row>
    <row r="287" spans="2:8" ht="12" customHeight="1">
      <c r="B287" s="222">
        <v>284</v>
      </c>
      <c r="C287" s="223" t="s">
        <v>1123</v>
      </c>
      <c r="D287" s="223" t="s">
        <v>429</v>
      </c>
      <c r="E287" s="223" t="str">
        <f t="shared" si="8"/>
        <v>Sir Ddinbych - Waen</v>
      </c>
      <c r="F287" s="224">
        <v>3</v>
      </c>
      <c r="G287" s="224">
        <f t="shared" si="9"/>
        <v>1</v>
      </c>
      <c r="H287" s="225"/>
    </row>
    <row r="288" spans="2:8" ht="12" customHeight="1">
      <c r="B288" s="222">
        <v>285</v>
      </c>
      <c r="C288" s="223" t="s">
        <v>1124</v>
      </c>
      <c r="D288" s="223" t="s">
        <v>430</v>
      </c>
      <c r="E288" s="223" t="str">
        <f t="shared" si="8"/>
        <v>Sir y Fflint - Bagillt</v>
      </c>
      <c r="F288" s="224">
        <v>2</v>
      </c>
      <c r="G288" s="224">
        <f t="shared" si="9"/>
        <v>1</v>
      </c>
      <c r="H288" s="225"/>
    </row>
    <row r="289" spans="2:8" ht="12" customHeight="1">
      <c r="B289" s="222">
        <v>286</v>
      </c>
      <c r="C289" s="223" t="s">
        <v>1124</v>
      </c>
      <c r="D289" s="223" t="s">
        <v>431</v>
      </c>
      <c r="E289" s="223" t="str">
        <f t="shared" si="8"/>
        <v>Sir y Fflint - Brychdyn a Bretton</v>
      </c>
      <c r="F289" s="224">
        <v>3</v>
      </c>
      <c r="G289" s="224">
        <f t="shared" si="9"/>
        <v>1</v>
      </c>
      <c r="H289" s="225"/>
    </row>
    <row r="290" spans="2:8" ht="12" customHeight="1">
      <c r="B290" s="222">
        <v>287</v>
      </c>
      <c r="C290" s="223" t="s">
        <v>1124</v>
      </c>
      <c r="D290" s="223" t="s">
        <v>432</v>
      </c>
      <c r="E290" s="223" t="str">
        <f t="shared" si="8"/>
        <v>Sir y Fflint - Brynffordd</v>
      </c>
      <c r="F290" s="224">
        <v>3</v>
      </c>
      <c r="G290" s="224">
        <f t="shared" si="9"/>
        <v>1</v>
      </c>
      <c r="H290" s="225"/>
    </row>
    <row r="291" spans="2:8" ht="12" customHeight="1">
      <c r="B291" s="222">
        <v>288</v>
      </c>
      <c r="C291" s="223" t="s">
        <v>1124</v>
      </c>
      <c r="D291" s="223" t="s">
        <v>433</v>
      </c>
      <c r="E291" s="223" t="str">
        <f t="shared" si="8"/>
        <v>Sir y Fflint - Bwcle</v>
      </c>
      <c r="F291" s="224">
        <v>3</v>
      </c>
      <c r="G291" s="224">
        <f t="shared" si="9"/>
        <v>1</v>
      </c>
      <c r="H291" s="225"/>
    </row>
    <row r="292" spans="2:8" ht="12" customHeight="1">
      <c r="B292" s="222">
        <v>289</v>
      </c>
      <c r="C292" s="223" t="s">
        <v>1124</v>
      </c>
      <c r="D292" s="223" t="s">
        <v>434</v>
      </c>
      <c r="E292" s="223" t="str">
        <f t="shared" si="8"/>
        <v>Sir y Fflint - Caerwyd</v>
      </c>
      <c r="F292" s="224">
        <v>3</v>
      </c>
      <c r="G292" s="224">
        <f t="shared" si="9"/>
        <v>1</v>
      </c>
      <c r="H292" s="225"/>
    </row>
    <row r="293" spans="2:8" ht="12" customHeight="1">
      <c r="B293" s="222">
        <v>290</v>
      </c>
      <c r="C293" s="223" t="s">
        <v>1124</v>
      </c>
      <c r="D293" s="223" t="s">
        <v>435</v>
      </c>
      <c r="E293" s="223" t="str">
        <f t="shared" si="8"/>
        <v>Sir y Fflint - Cilcain</v>
      </c>
      <c r="F293" s="224">
        <v>3</v>
      </c>
      <c r="G293" s="224">
        <f t="shared" si="9"/>
        <v>1</v>
      </c>
      <c r="H293" s="225"/>
    </row>
    <row r="294" spans="2:8" ht="12" customHeight="1">
      <c r="B294" s="222">
        <v>291</v>
      </c>
      <c r="C294" s="223" t="s">
        <v>1124</v>
      </c>
      <c r="D294" s="223" t="s">
        <v>436</v>
      </c>
      <c r="E294" s="223" t="str">
        <f t="shared" si="8"/>
        <v>Sir y Fflint - Cei Connah</v>
      </c>
      <c r="F294" s="224">
        <v>3</v>
      </c>
      <c r="G294" s="224">
        <f t="shared" si="9"/>
        <v>1</v>
      </c>
      <c r="H294" s="225" t="s">
        <v>65</v>
      </c>
    </row>
    <row r="295" spans="2:8" ht="12" customHeight="1">
      <c r="B295" s="222">
        <v>292</v>
      </c>
      <c r="C295" s="223" t="s">
        <v>1124</v>
      </c>
      <c r="D295" s="223" t="s">
        <v>437</v>
      </c>
      <c r="E295" s="223" t="str">
        <f t="shared" si="8"/>
        <v>Sir y Fflint - Y Fflint</v>
      </c>
      <c r="F295" s="224">
        <v>2</v>
      </c>
      <c r="G295" s="224">
        <f t="shared" si="9"/>
        <v>1</v>
      </c>
      <c r="H295" s="225"/>
    </row>
    <row r="296" spans="2:8" ht="12" customHeight="1">
      <c r="B296" s="222">
        <v>293</v>
      </c>
      <c r="C296" s="223" t="s">
        <v>1124</v>
      </c>
      <c r="D296" s="223" t="s">
        <v>438</v>
      </c>
      <c r="E296" s="223" t="str">
        <f t="shared" si="8"/>
        <v>Sir y Fflint - Y Waun</v>
      </c>
      <c r="F296" s="224">
        <v>3</v>
      </c>
      <c r="G296" s="224">
        <f t="shared" si="9"/>
        <v>2</v>
      </c>
      <c r="H296" s="225"/>
    </row>
    <row r="297" spans="2:8" ht="12" customHeight="1">
      <c r="B297" s="222">
        <v>294</v>
      </c>
      <c r="C297" s="223" t="s">
        <v>1124</v>
      </c>
      <c r="D297" s="223" t="s">
        <v>439</v>
      </c>
      <c r="E297" s="223" t="str">
        <f t="shared" si="8"/>
        <v>Sir y Fflint - Gwernymynydd</v>
      </c>
      <c r="F297" s="224">
        <v>3</v>
      </c>
      <c r="G297" s="224">
        <f t="shared" si="9"/>
        <v>1</v>
      </c>
      <c r="H297" s="225"/>
    </row>
    <row r="298" spans="2:8" ht="12" customHeight="1">
      <c r="B298" s="222">
        <v>295</v>
      </c>
      <c r="C298" s="223" t="s">
        <v>1124</v>
      </c>
      <c r="D298" s="223" t="s">
        <v>440</v>
      </c>
      <c r="E298" s="223" t="str">
        <f t="shared" si="8"/>
        <v>Sir y Fflint - Pentre Helygain</v>
      </c>
      <c r="F298" s="224">
        <v>3</v>
      </c>
      <c r="G298" s="224">
        <f t="shared" si="9"/>
        <v>1</v>
      </c>
      <c r="H298" s="225"/>
    </row>
    <row r="299" spans="2:8" ht="12" customHeight="1">
      <c r="B299" s="222">
        <v>296</v>
      </c>
      <c r="C299" s="223" t="s">
        <v>1124</v>
      </c>
      <c r="D299" s="223" t="s">
        <v>441</v>
      </c>
      <c r="E299" s="223" t="str">
        <f t="shared" si="8"/>
        <v>Sir y Fflint - Penarlâg</v>
      </c>
      <c r="F299" s="224">
        <v>4</v>
      </c>
      <c r="G299" s="224">
        <f t="shared" si="9"/>
        <v>1</v>
      </c>
      <c r="H299" s="225" t="s">
        <v>65</v>
      </c>
    </row>
    <row r="300" spans="2:8" ht="12" customHeight="1">
      <c r="B300" s="222">
        <v>297</v>
      </c>
      <c r="C300" s="223" t="s">
        <v>1124</v>
      </c>
      <c r="D300" s="223" t="s">
        <v>442</v>
      </c>
      <c r="E300" s="223" t="str">
        <f t="shared" si="8"/>
        <v>Sir y Fflint - Higher Kinnerton</v>
      </c>
      <c r="F300" s="224">
        <v>4</v>
      </c>
      <c r="G300" s="224">
        <f t="shared" si="9"/>
        <v>1</v>
      </c>
      <c r="H300" s="225"/>
    </row>
    <row r="301" spans="2:8" ht="12" customHeight="1">
      <c r="B301" s="222">
        <v>298</v>
      </c>
      <c r="C301" s="223" t="s">
        <v>1124</v>
      </c>
      <c r="D301" s="223" t="s">
        <v>443</v>
      </c>
      <c r="E301" s="223" t="str">
        <f t="shared" si="8"/>
        <v>Sir y Fflint - Treffynnon</v>
      </c>
      <c r="F301" s="224">
        <v>3</v>
      </c>
      <c r="G301" s="224">
        <f t="shared" si="9"/>
        <v>1</v>
      </c>
      <c r="H301" s="225" t="s">
        <v>65</v>
      </c>
    </row>
    <row r="302" spans="2:8" ht="12" customHeight="1">
      <c r="B302" s="222">
        <v>299</v>
      </c>
      <c r="C302" s="223" t="s">
        <v>1124</v>
      </c>
      <c r="D302" s="223" t="s">
        <v>444</v>
      </c>
      <c r="E302" s="223" t="str">
        <f t="shared" si="8"/>
        <v>Sir y Fflint - Yr Hôb</v>
      </c>
      <c r="F302" s="224">
        <v>3</v>
      </c>
      <c r="G302" s="224">
        <f t="shared" si="9"/>
        <v>1</v>
      </c>
      <c r="H302" s="225"/>
    </row>
    <row r="303" spans="2:8" ht="12" customHeight="1">
      <c r="B303" s="222">
        <v>300</v>
      </c>
      <c r="C303" s="223" t="s">
        <v>1124</v>
      </c>
      <c r="D303" s="223" t="s">
        <v>445</v>
      </c>
      <c r="E303" s="223" t="str">
        <f t="shared" si="8"/>
        <v>Sir y Fflint - Coed-llai</v>
      </c>
      <c r="F303" s="224">
        <v>3</v>
      </c>
      <c r="G303" s="224">
        <f t="shared" si="9"/>
        <v>1</v>
      </c>
      <c r="H303" s="225"/>
    </row>
    <row r="304" spans="2:8" ht="12" customHeight="1">
      <c r="B304" s="222">
        <v>301</v>
      </c>
      <c r="C304" s="223" t="s">
        <v>1124</v>
      </c>
      <c r="D304" s="223" t="s">
        <v>446</v>
      </c>
      <c r="E304" s="223" t="str">
        <f t="shared" si="8"/>
        <v>Sir y Fflint - Llanasa</v>
      </c>
      <c r="F304" s="224">
        <v>3</v>
      </c>
      <c r="G304" s="224">
        <f t="shared" si="9"/>
        <v>1</v>
      </c>
      <c r="H304" s="225"/>
    </row>
    <row r="305" spans="2:8" ht="12" customHeight="1">
      <c r="B305" s="222">
        <v>302</v>
      </c>
      <c r="C305" s="223" t="s">
        <v>1124</v>
      </c>
      <c r="D305" s="223" t="s">
        <v>447</v>
      </c>
      <c r="E305" s="223" t="str">
        <f t="shared" si="8"/>
        <v>Sir y Fflint - Llanfynydd (Alun a Glannau Dyfrdwy)</v>
      </c>
      <c r="F305" s="224">
        <v>3</v>
      </c>
      <c r="G305" s="224">
        <f t="shared" si="9"/>
        <v>1</v>
      </c>
      <c r="H305" s="225"/>
    </row>
    <row r="306" spans="2:8" ht="12" customHeight="1">
      <c r="B306" s="222">
        <v>303</v>
      </c>
      <c r="C306" s="223" t="s">
        <v>1124</v>
      </c>
      <c r="D306" s="223" t="s">
        <v>448</v>
      </c>
      <c r="E306" s="223" t="str">
        <f t="shared" si="8"/>
        <v>Sir y Fflint - Yr Wyddgrug</v>
      </c>
      <c r="F306" s="224">
        <v>3</v>
      </c>
      <c r="G306" s="224">
        <f t="shared" si="9"/>
        <v>1</v>
      </c>
      <c r="H306" s="225"/>
    </row>
    <row r="307" spans="2:8" ht="12" customHeight="1">
      <c r="B307" s="222">
        <v>304</v>
      </c>
      <c r="C307" s="223" t="s">
        <v>1124</v>
      </c>
      <c r="D307" s="223" t="s">
        <v>449</v>
      </c>
      <c r="E307" s="223" t="str">
        <f t="shared" si="8"/>
        <v>Sir y Fflint - Mostyn</v>
      </c>
      <c r="F307" s="224">
        <v>2</v>
      </c>
      <c r="G307" s="224">
        <f t="shared" si="9"/>
        <v>1</v>
      </c>
      <c r="H307" s="225"/>
    </row>
    <row r="308" spans="2:8" ht="12" customHeight="1">
      <c r="B308" s="222">
        <v>305</v>
      </c>
      <c r="C308" s="223" t="s">
        <v>1124</v>
      </c>
      <c r="D308" s="223" t="s">
        <v>450</v>
      </c>
      <c r="E308" s="223" t="str">
        <f t="shared" si="8"/>
        <v>Sir y Fflint - Mynydd Isa</v>
      </c>
      <c r="F308" s="224">
        <v>3</v>
      </c>
      <c r="G308" s="224">
        <f t="shared" si="9"/>
        <v>1</v>
      </c>
      <c r="H308" s="225"/>
    </row>
    <row r="309" spans="2:8" ht="12" customHeight="1">
      <c r="B309" s="222">
        <v>306</v>
      </c>
      <c r="C309" s="223" t="s">
        <v>1124</v>
      </c>
      <c r="D309" s="223" t="s">
        <v>451</v>
      </c>
      <c r="E309" s="223" t="str">
        <f t="shared" si="8"/>
        <v>Sir y Fflint - Nannerch</v>
      </c>
      <c r="F309" s="224">
        <v>3</v>
      </c>
      <c r="G309" s="224">
        <f t="shared" si="9"/>
        <v>1</v>
      </c>
      <c r="H309" s="225"/>
    </row>
    <row r="310" spans="2:8" ht="12" customHeight="1">
      <c r="B310" s="222">
        <v>307</v>
      </c>
      <c r="C310" s="223" t="s">
        <v>1124</v>
      </c>
      <c r="D310" s="223" t="s">
        <v>452</v>
      </c>
      <c r="E310" s="223" t="str">
        <f t="shared" si="8"/>
        <v>Sir y Fflint - Nercwys</v>
      </c>
      <c r="F310" s="224">
        <v>3</v>
      </c>
      <c r="G310" s="224">
        <f t="shared" si="9"/>
        <v>1</v>
      </c>
      <c r="H310" s="225"/>
    </row>
    <row r="311" spans="2:8" ht="12" customHeight="1">
      <c r="B311" s="222">
        <v>308</v>
      </c>
      <c r="C311" s="223" t="s">
        <v>1124</v>
      </c>
      <c r="D311" s="223" t="s">
        <v>453</v>
      </c>
      <c r="E311" s="223" t="str">
        <f t="shared" si="8"/>
        <v>Sir y Fflint - Llaneurgain</v>
      </c>
      <c r="F311" s="224">
        <v>3</v>
      </c>
      <c r="G311" s="224">
        <f t="shared" si="9"/>
        <v>1</v>
      </c>
      <c r="H311" s="225"/>
    </row>
    <row r="312" spans="2:8" ht="12" customHeight="1">
      <c r="B312" s="222">
        <v>309</v>
      </c>
      <c r="C312" s="223" t="s">
        <v>1124</v>
      </c>
      <c r="D312" s="223" t="s">
        <v>454</v>
      </c>
      <c r="E312" s="223" t="str">
        <f t="shared" si="8"/>
        <v>Sir y Fflint - Northop Hall</v>
      </c>
      <c r="F312" s="224">
        <v>3</v>
      </c>
      <c r="G312" s="224">
        <f t="shared" si="9"/>
        <v>1</v>
      </c>
      <c r="H312" s="225"/>
    </row>
    <row r="313" spans="2:8" ht="12" customHeight="1">
      <c r="B313" s="222">
        <v>310</v>
      </c>
      <c r="C313" s="223" t="s">
        <v>1124</v>
      </c>
      <c r="D313" s="223" t="s">
        <v>455</v>
      </c>
      <c r="E313" s="223" t="str">
        <f t="shared" si="8"/>
        <v>Sir y Fflint - Penyffordd</v>
      </c>
      <c r="F313" s="224">
        <v>3</v>
      </c>
      <c r="G313" s="224">
        <f t="shared" si="9"/>
        <v>1</v>
      </c>
      <c r="H313" s="225"/>
    </row>
    <row r="314" spans="2:8" ht="12" customHeight="1">
      <c r="B314" s="222">
        <v>311</v>
      </c>
      <c r="C314" s="223" t="s">
        <v>1124</v>
      </c>
      <c r="D314" s="223" t="s">
        <v>456</v>
      </c>
      <c r="E314" s="223" t="str">
        <f t="shared" si="8"/>
        <v>Sir y Fflint - Queensferry</v>
      </c>
      <c r="F314" s="224">
        <v>2</v>
      </c>
      <c r="G314" s="224">
        <f t="shared" si="9"/>
        <v>1</v>
      </c>
      <c r="H314" s="225" t="s">
        <v>65</v>
      </c>
    </row>
    <row r="315" spans="2:8" ht="12" customHeight="1">
      <c r="B315" s="222">
        <v>312</v>
      </c>
      <c r="C315" s="223" t="s">
        <v>1124</v>
      </c>
      <c r="D315" s="223" t="s">
        <v>457</v>
      </c>
      <c r="E315" s="223" t="str">
        <f t="shared" si="8"/>
        <v>Sir y Fflint - Saltney</v>
      </c>
      <c r="F315" s="224">
        <v>2</v>
      </c>
      <c r="G315" s="224">
        <f t="shared" si="9"/>
        <v>1</v>
      </c>
      <c r="H315" s="225"/>
    </row>
    <row r="316" spans="2:8" ht="12" customHeight="1">
      <c r="B316" s="222">
        <v>313</v>
      </c>
      <c r="C316" s="223" t="s">
        <v>1124</v>
      </c>
      <c r="D316" s="223" t="s">
        <v>458</v>
      </c>
      <c r="E316" s="223" t="str">
        <f t="shared" si="8"/>
        <v>Sir y Fflint - Sealand</v>
      </c>
      <c r="F316" s="224">
        <v>3</v>
      </c>
      <c r="G316" s="224">
        <f t="shared" si="9"/>
        <v>1</v>
      </c>
      <c r="H316" s="225"/>
    </row>
    <row r="317" spans="2:8" ht="12" customHeight="1">
      <c r="B317" s="222">
        <v>314</v>
      </c>
      <c r="C317" s="223" t="s">
        <v>1124</v>
      </c>
      <c r="D317" s="223" t="s">
        <v>459</v>
      </c>
      <c r="E317" s="223" t="str">
        <f t="shared" si="8"/>
        <v>Sir y Fflint - Shotton</v>
      </c>
      <c r="F317" s="224">
        <v>3</v>
      </c>
      <c r="G317" s="224">
        <f t="shared" si="9"/>
        <v>1</v>
      </c>
      <c r="H317" s="225"/>
    </row>
    <row r="318" spans="2:8" ht="12" customHeight="1">
      <c r="B318" s="222">
        <v>315</v>
      </c>
      <c r="C318" s="223" t="s">
        <v>1124</v>
      </c>
      <c r="D318" s="223" t="s">
        <v>460</v>
      </c>
      <c r="E318" s="223" t="str">
        <f t="shared" si="8"/>
        <v>Sir y Fflint - Trelawnyd a Gwaenysgor</v>
      </c>
      <c r="F318" s="224">
        <v>2</v>
      </c>
      <c r="G318" s="224">
        <f t="shared" si="9"/>
        <v>1</v>
      </c>
      <c r="H318" s="225"/>
    </row>
    <row r="319" spans="2:8" ht="12" customHeight="1">
      <c r="B319" s="222">
        <v>316</v>
      </c>
      <c r="C319" s="223" t="s">
        <v>1124</v>
      </c>
      <c r="D319" s="223" t="s">
        <v>461</v>
      </c>
      <c r="E319" s="223" t="str">
        <f t="shared" si="8"/>
        <v>Sir y Fflint - Treuddyn</v>
      </c>
      <c r="F319" s="224">
        <v>3</v>
      </c>
      <c r="G319" s="224">
        <f t="shared" si="9"/>
        <v>1</v>
      </c>
      <c r="H319" s="225"/>
    </row>
    <row r="320" spans="2:8" ht="12" customHeight="1">
      <c r="B320" s="222">
        <v>317</v>
      </c>
      <c r="C320" s="223" t="s">
        <v>1124</v>
      </c>
      <c r="D320" s="223" t="s">
        <v>462</v>
      </c>
      <c r="E320" s="223" t="str">
        <f t="shared" si="8"/>
        <v>Sir y Fflint - Chwitffordd</v>
      </c>
      <c r="F320" s="224">
        <v>3</v>
      </c>
      <c r="G320" s="224">
        <f t="shared" si="9"/>
        <v>1</v>
      </c>
      <c r="H320" s="225"/>
    </row>
    <row r="321" spans="2:8" ht="12" customHeight="1">
      <c r="B321" s="222">
        <v>318</v>
      </c>
      <c r="C321" s="223" t="s">
        <v>1124</v>
      </c>
      <c r="D321" s="223" t="s">
        <v>463</v>
      </c>
      <c r="E321" s="223" t="str">
        <f t="shared" si="8"/>
        <v>Sir y Fflint - Ysceifiog</v>
      </c>
      <c r="F321" s="224">
        <v>3</v>
      </c>
      <c r="G321" s="224">
        <f t="shared" si="9"/>
        <v>1</v>
      </c>
      <c r="H321" s="225"/>
    </row>
    <row r="322" spans="2:8" ht="12" customHeight="1">
      <c r="B322" s="222">
        <v>319</v>
      </c>
      <c r="C322" s="223" t="s">
        <v>1125</v>
      </c>
      <c r="D322" s="223" t="s">
        <v>464</v>
      </c>
      <c r="E322" s="223" t="str">
        <f t="shared" si="8"/>
        <v>Gwynedd - Aber</v>
      </c>
      <c r="F322" s="224">
        <v>3</v>
      </c>
      <c r="G322" s="224">
        <f t="shared" si="9"/>
        <v>1</v>
      </c>
      <c r="H322" s="225"/>
    </row>
    <row r="323" spans="2:8" ht="12" customHeight="1">
      <c r="B323" s="222">
        <v>320</v>
      </c>
      <c r="C323" s="223" t="s">
        <v>1125</v>
      </c>
      <c r="D323" s="223" t="s">
        <v>465</v>
      </c>
      <c r="E323" s="223" t="str">
        <f t="shared" si="8"/>
        <v>Gwynedd - Aberdaron</v>
      </c>
      <c r="F323" s="224">
        <v>3</v>
      </c>
      <c r="G323" s="224">
        <f t="shared" si="9"/>
        <v>1</v>
      </c>
      <c r="H323" s="225"/>
    </row>
    <row r="324" spans="2:8" ht="12" customHeight="1">
      <c r="B324" s="222">
        <v>321</v>
      </c>
      <c r="C324" s="223" t="s">
        <v>1125</v>
      </c>
      <c r="D324" s="223" t="s">
        <v>466</v>
      </c>
      <c r="E324" s="223" t="str">
        <f t="shared" si="8"/>
        <v>Gwynedd - Aberdyfi</v>
      </c>
      <c r="F324" s="224">
        <v>4</v>
      </c>
      <c r="G324" s="224">
        <f t="shared" si="9"/>
        <v>1</v>
      </c>
      <c r="H324" s="225"/>
    </row>
    <row r="325" spans="2:8" ht="12" customHeight="1">
      <c r="B325" s="222">
        <v>322</v>
      </c>
      <c r="C325" s="223" t="s">
        <v>1125</v>
      </c>
      <c r="D325" s="223" t="s">
        <v>467</v>
      </c>
      <c r="E325" s="223" t="str">
        <f t="shared" ref="E325:E388" si="10">CONCATENATE(C325," - ",D325)</f>
        <v>Gwynedd - Arthog</v>
      </c>
      <c r="F325" s="224">
        <v>3</v>
      </c>
      <c r="G325" s="224">
        <f t="shared" ref="G325:G388" si="11">COUNTIF($D$4:$D$871,D325)</f>
        <v>1</v>
      </c>
      <c r="H325" s="225"/>
    </row>
    <row r="326" spans="2:8" ht="12" customHeight="1">
      <c r="B326" s="222">
        <v>323</v>
      </c>
      <c r="C326" s="223" t="s">
        <v>1125</v>
      </c>
      <c r="D326" s="223" t="s">
        <v>468</v>
      </c>
      <c r="E326" s="223" t="str">
        <f t="shared" si="10"/>
        <v>Gwynedd - Y Bala</v>
      </c>
      <c r="F326" s="224">
        <v>2</v>
      </c>
      <c r="G326" s="224">
        <f t="shared" si="11"/>
        <v>1</v>
      </c>
      <c r="H326" s="225"/>
    </row>
    <row r="327" spans="2:8" ht="12" customHeight="1">
      <c r="B327" s="222">
        <v>324</v>
      </c>
      <c r="C327" s="223" t="s">
        <v>1125</v>
      </c>
      <c r="D327" s="223" t="s">
        <v>469</v>
      </c>
      <c r="E327" s="223" t="str">
        <f t="shared" si="10"/>
        <v>Gwynedd - Bangor</v>
      </c>
      <c r="F327" s="224">
        <v>3</v>
      </c>
      <c r="G327" s="224">
        <f t="shared" si="11"/>
        <v>1</v>
      </c>
      <c r="H327" s="225"/>
    </row>
    <row r="328" spans="2:8" ht="12" customHeight="1">
      <c r="B328" s="222">
        <v>325</v>
      </c>
      <c r="C328" s="223" t="s">
        <v>1125</v>
      </c>
      <c r="D328" s="223" t="s">
        <v>470</v>
      </c>
      <c r="E328" s="223" t="str">
        <f t="shared" si="10"/>
        <v>Gwynedd - Bermo</v>
      </c>
      <c r="F328" s="224">
        <v>3</v>
      </c>
      <c r="G328" s="224">
        <f t="shared" si="11"/>
        <v>1</v>
      </c>
      <c r="H328" s="225"/>
    </row>
    <row r="329" spans="2:8" ht="12" customHeight="1">
      <c r="B329" s="222">
        <v>326</v>
      </c>
      <c r="C329" s="223" t="s">
        <v>1125</v>
      </c>
      <c r="D329" s="223" t="s">
        <v>471</v>
      </c>
      <c r="E329" s="223" t="str">
        <f t="shared" si="10"/>
        <v>Gwynedd - Beddgelert</v>
      </c>
      <c r="F329" s="224">
        <v>3</v>
      </c>
      <c r="G329" s="224">
        <f t="shared" si="11"/>
        <v>1</v>
      </c>
      <c r="H329" s="225"/>
    </row>
    <row r="330" spans="2:8" ht="12" customHeight="1">
      <c r="B330" s="222">
        <v>327</v>
      </c>
      <c r="C330" s="223" t="s">
        <v>1125</v>
      </c>
      <c r="D330" s="223" t="s">
        <v>472</v>
      </c>
      <c r="E330" s="223" t="str">
        <f t="shared" si="10"/>
        <v>Gwynedd - Bethesda</v>
      </c>
      <c r="F330" s="224">
        <v>2</v>
      </c>
      <c r="G330" s="224">
        <f t="shared" si="11"/>
        <v>1</v>
      </c>
      <c r="H330" s="225"/>
    </row>
    <row r="331" spans="2:8" ht="12" customHeight="1">
      <c r="B331" s="222">
        <v>328</v>
      </c>
      <c r="C331" s="223" t="s">
        <v>1125</v>
      </c>
      <c r="D331" s="223" t="s">
        <v>473</v>
      </c>
      <c r="E331" s="223" t="str">
        <f t="shared" si="10"/>
        <v>Gwynedd - Betws Garmon</v>
      </c>
      <c r="F331" s="224">
        <v>2</v>
      </c>
      <c r="G331" s="224">
        <f t="shared" si="11"/>
        <v>1</v>
      </c>
      <c r="H331" s="225"/>
    </row>
    <row r="332" spans="2:8" ht="12" customHeight="1">
      <c r="B332" s="222">
        <v>329</v>
      </c>
      <c r="C332" s="223" t="s">
        <v>1125</v>
      </c>
      <c r="D332" s="223" t="s">
        <v>474</v>
      </c>
      <c r="E332" s="223" t="str">
        <f t="shared" si="10"/>
        <v>Gwynedd - Bontnewydd</v>
      </c>
      <c r="F332" s="224">
        <v>2</v>
      </c>
      <c r="G332" s="224">
        <f t="shared" si="11"/>
        <v>1</v>
      </c>
      <c r="H332" s="225"/>
    </row>
    <row r="333" spans="2:8" ht="12" customHeight="1">
      <c r="B333" s="222">
        <v>330</v>
      </c>
      <c r="C333" s="223" t="s">
        <v>1125</v>
      </c>
      <c r="D333" s="223" t="s">
        <v>475</v>
      </c>
      <c r="E333" s="223" t="str">
        <f t="shared" si="10"/>
        <v>Gwynedd - Botwnnog</v>
      </c>
      <c r="F333" s="224">
        <v>3</v>
      </c>
      <c r="G333" s="224">
        <f t="shared" si="11"/>
        <v>1</v>
      </c>
      <c r="H333" s="225"/>
    </row>
    <row r="334" spans="2:8" ht="12" customHeight="1">
      <c r="B334" s="222">
        <v>331</v>
      </c>
      <c r="C334" s="223" t="s">
        <v>1125</v>
      </c>
      <c r="D334" s="223" t="s">
        <v>476</v>
      </c>
      <c r="E334" s="223" t="str">
        <f t="shared" si="10"/>
        <v>Gwynedd - Brithdir a Llanfachreth</v>
      </c>
      <c r="F334" s="224">
        <v>2</v>
      </c>
      <c r="G334" s="224">
        <f t="shared" si="11"/>
        <v>1</v>
      </c>
      <c r="H334" s="225"/>
    </row>
    <row r="335" spans="2:8" ht="12" customHeight="1">
      <c r="B335" s="222">
        <v>332</v>
      </c>
      <c r="C335" s="223" t="s">
        <v>1125</v>
      </c>
      <c r="D335" s="223" t="s">
        <v>477</v>
      </c>
      <c r="E335" s="223" t="str">
        <f t="shared" si="10"/>
        <v>Gwynedd - Bryn-crug</v>
      </c>
      <c r="F335" s="224">
        <v>3</v>
      </c>
      <c r="G335" s="224">
        <f t="shared" si="11"/>
        <v>1</v>
      </c>
      <c r="H335" s="225"/>
    </row>
    <row r="336" spans="2:8" ht="12" customHeight="1">
      <c r="B336" s="222">
        <v>333</v>
      </c>
      <c r="C336" s="223" t="s">
        <v>1125</v>
      </c>
      <c r="D336" s="223" t="s">
        <v>478</v>
      </c>
      <c r="E336" s="223" t="str">
        <f t="shared" si="10"/>
        <v>Gwynedd - Buan</v>
      </c>
      <c r="F336" s="224">
        <v>3</v>
      </c>
      <c r="G336" s="224">
        <f t="shared" si="11"/>
        <v>1</v>
      </c>
      <c r="H336" s="225"/>
    </row>
    <row r="337" spans="2:8" ht="12" customHeight="1">
      <c r="B337" s="222">
        <v>334</v>
      </c>
      <c r="C337" s="223" t="s">
        <v>1125</v>
      </c>
      <c r="D337" s="223" t="s">
        <v>479</v>
      </c>
      <c r="E337" s="223" t="str">
        <f t="shared" si="10"/>
        <v>Gwynedd - Caernarfon</v>
      </c>
      <c r="F337" s="224">
        <v>3</v>
      </c>
      <c r="G337" s="224">
        <f t="shared" si="11"/>
        <v>1</v>
      </c>
      <c r="H337" s="225"/>
    </row>
    <row r="338" spans="2:8" ht="12" customHeight="1">
      <c r="B338" s="222">
        <v>335</v>
      </c>
      <c r="C338" s="223" t="s">
        <v>1125</v>
      </c>
      <c r="D338" s="223" t="s">
        <v>480</v>
      </c>
      <c r="E338" s="223" t="str">
        <f t="shared" si="10"/>
        <v>Gwynedd - Clynnog</v>
      </c>
      <c r="F338" s="224">
        <v>3</v>
      </c>
      <c r="G338" s="224">
        <f t="shared" si="11"/>
        <v>1</v>
      </c>
      <c r="H338" s="225"/>
    </row>
    <row r="339" spans="2:8" ht="12" customHeight="1">
      <c r="B339" s="222">
        <v>336</v>
      </c>
      <c r="C339" s="223" t="s">
        <v>1125</v>
      </c>
      <c r="D339" s="223" t="s">
        <v>481</v>
      </c>
      <c r="E339" s="223" t="str">
        <f t="shared" si="10"/>
        <v>Gwynedd - Corris</v>
      </c>
      <c r="F339" s="224">
        <v>2</v>
      </c>
      <c r="G339" s="224">
        <f t="shared" si="11"/>
        <v>1</v>
      </c>
      <c r="H339" s="225"/>
    </row>
    <row r="340" spans="2:8" ht="12" customHeight="1">
      <c r="B340" s="222">
        <v>337</v>
      </c>
      <c r="C340" s="223" t="s">
        <v>1125</v>
      </c>
      <c r="D340" s="223" t="s">
        <v>482</v>
      </c>
      <c r="E340" s="223" t="str">
        <f t="shared" si="10"/>
        <v>Gwynedd - Cricieth</v>
      </c>
      <c r="F340" s="224">
        <v>3</v>
      </c>
      <c r="G340" s="224">
        <f t="shared" si="11"/>
        <v>1</v>
      </c>
      <c r="H340" s="225"/>
    </row>
    <row r="341" spans="2:8" ht="12" customHeight="1">
      <c r="B341" s="222">
        <v>338</v>
      </c>
      <c r="C341" s="223" t="s">
        <v>1125</v>
      </c>
      <c r="D341" s="223" t="s">
        <v>483</v>
      </c>
      <c r="E341" s="223" t="str">
        <f t="shared" si="10"/>
        <v>Gwynedd - Dolbenmaen</v>
      </c>
      <c r="F341" s="224">
        <v>2</v>
      </c>
      <c r="G341" s="224">
        <f t="shared" si="11"/>
        <v>1</v>
      </c>
      <c r="H341" s="225"/>
    </row>
    <row r="342" spans="2:8" ht="12" customHeight="1">
      <c r="B342" s="222">
        <v>339</v>
      </c>
      <c r="C342" s="223" t="s">
        <v>1125</v>
      </c>
      <c r="D342" s="223" t="s">
        <v>484</v>
      </c>
      <c r="E342" s="223" t="str">
        <f t="shared" si="10"/>
        <v>Gwynedd - Dolgellau</v>
      </c>
      <c r="F342" s="224">
        <v>2</v>
      </c>
      <c r="G342" s="224">
        <f t="shared" si="11"/>
        <v>1</v>
      </c>
      <c r="H342" s="225"/>
    </row>
    <row r="343" spans="2:8" ht="12" customHeight="1">
      <c r="B343" s="222">
        <v>340</v>
      </c>
      <c r="C343" s="223" t="s">
        <v>1125</v>
      </c>
      <c r="D343" s="223" t="s">
        <v>485</v>
      </c>
      <c r="E343" s="223" t="str">
        <f t="shared" si="10"/>
        <v>Gwynedd - Dyffryn Ardudwy</v>
      </c>
      <c r="F343" s="224">
        <v>2</v>
      </c>
      <c r="G343" s="224">
        <f t="shared" si="11"/>
        <v>1</v>
      </c>
      <c r="H343" s="225"/>
    </row>
    <row r="344" spans="2:8" ht="12" customHeight="1">
      <c r="B344" s="222">
        <v>341</v>
      </c>
      <c r="C344" s="223" t="s">
        <v>1125</v>
      </c>
      <c r="D344" s="223" t="s">
        <v>486</v>
      </c>
      <c r="E344" s="223" t="str">
        <f t="shared" si="10"/>
        <v>Gwynedd - Ffestiniog</v>
      </c>
      <c r="F344" s="224">
        <v>2</v>
      </c>
      <c r="G344" s="224">
        <f t="shared" si="11"/>
        <v>1</v>
      </c>
      <c r="H344" s="225"/>
    </row>
    <row r="345" spans="2:8" ht="12" customHeight="1">
      <c r="B345" s="222">
        <v>342</v>
      </c>
      <c r="C345" s="223" t="s">
        <v>1125</v>
      </c>
      <c r="D345" s="223" t="s">
        <v>487</v>
      </c>
      <c r="E345" s="223" t="str">
        <f t="shared" si="10"/>
        <v>Gwynedd - Ganllwyd</v>
      </c>
      <c r="F345" s="224">
        <v>2</v>
      </c>
      <c r="G345" s="224">
        <f t="shared" si="11"/>
        <v>1</v>
      </c>
      <c r="H345" s="225"/>
    </row>
    <row r="346" spans="2:8" ht="12" customHeight="1">
      <c r="B346" s="222">
        <v>343</v>
      </c>
      <c r="C346" s="223" t="s">
        <v>1125</v>
      </c>
      <c r="D346" s="223" t="s">
        <v>488</v>
      </c>
      <c r="E346" s="223" t="str">
        <f t="shared" si="10"/>
        <v>Gwynedd - Harlech</v>
      </c>
      <c r="F346" s="224">
        <v>3</v>
      </c>
      <c r="G346" s="224">
        <f t="shared" si="11"/>
        <v>1</v>
      </c>
      <c r="H346" s="225"/>
    </row>
    <row r="347" spans="2:8" ht="12" customHeight="1">
      <c r="B347" s="222">
        <v>344</v>
      </c>
      <c r="C347" s="223" t="s">
        <v>1125</v>
      </c>
      <c r="D347" s="223" t="s">
        <v>489</v>
      </c>
      <c r="E347" s="223" t="str">
        <f t="shared" si="10"/>
        <v>Gwynedd - Llanaelhaearn</v>
      </c>
      <c r="F347" s="224">
        <v>2</v>
      </c>
      <c r="G347" s="224">
        <f t="shared" si="11"/>
        <v>1</v>
      </c>
      <c r="H347" s="225"/>
    </row>
    <row r="348" spans="2:8" ht="12" customHeight="1">
      <c r="B348" s="222">
        <v>345</v>
      </c>
      <c r="C348" s="223" t="s">
        <v>1125</v>
      </c>
      <c r="D348" s="223" t="s">
        <v>490</v>
      </c>
      <c r="E348" s="223" t="str">
        <f t="shared" si="10"/>
        <v>Gwynedd - Llanbedr</v>
      </c>
      <c r="F348" s="224">
        <v>3</v>
      </c>
      <c r="G348" s="224">
        <f t="shared" si="11"/>
        <v>1</v>
      </c>
      <c r="H348" s="225"/>
    </row>
    <row r="349" spans="2:8" ht="12" customHeight="1">
      <c r="B349" s="222">
        <v>346</v>
      </c>
      <c r="C349" s="223" t="s">
        <v>1125</v>
      </c>
      <c r="D349" s="223" t="s">
        <v>491</v>
      </c>
      <c r="E349" s="223" t="str">
        <f t="shared" si="10"/>
        <v>Gwynedd - Llanbedrog</v>
      </c>
      <c r="F349" s="224">
        <v>3</v>
      </c>
      <c r="G349" s="224">
        <f t="shared" si="11"/>
        <v>1</v>
      </c>
      <c r="H349" s="225"/>
    </row>
    <row r="350" spans="2:8" ht="12" customHeight="1">
      <c r="B350" s="222">
        <v>347</v>
      </c>
      <c r="C350" s="223" t="s">
        <v>1125</v>
      </c>
      <c r="D350" s="223" t="s">
        <v>492</v>
      </c>
      <c r="E350" s="223" t="str">
        <f t="shared" si="10"/>
        <v>Gwynedd - Llanberis</v>
      </c>
      <c r="F350" s="224">
        <v>2</v>
      </c>
      <c r="G350" s="224">
        <f t="shared" si="11"/>
        <v>1</v>
      </c>
      <c r="H350" s="225"/>
    </row>
    <row r="351" spans="2:8" ht="12" customHeight="1">
      <c r="B351" s="222">
        <v>348</v>
      </c>
      <c r="C351" s="223" t="s">
        <v>1125</v>
      </c>
      <c r="D351" s="223" t="s">
        <v>493</v>
      </c>
      <c r="E351" s="223" t="str">
        <f t="shared" si="10"/>
        <v>Gwynedd - Llanddeiniolen</v>
      </c>
      <c r="F351" s="224">
        <v>2</v>
      </c>
      <c r="G351" s="224">
        <f t="shared" si="11"/>
        <v>1</v>
      </c>
      <c r="H351" s="225"/>
    </row>
    <row r="352" spans="2:8" ht="12" customHeight="1">
      <c r="B352" s="222">
        <v>349</v>
      </c>
      <c r="C352" s="223" t="s">
        <v>1125</v>
      </c>
      <c r="D352" s="223" t="s">
        <v>494</v>
      </c>
      <c r="E352" s="223" t="str">
        <f t="shared" si="10"/>
        <v>Gwynedd - Llandderfel</v>
      </c>
      <c r="F352" s="224">
        <v>2</v>
      </c>
      <c r="G352" s="224">
        <f t="shared" si="11"/>
        <v>1</v>
      </c>
      <c r="H352" s="225"/>
    </row>
    <row r="353" spans="2:8" ht="12" customHeight="1">
      <c r="B353" s="222">
        <v>350</v>
      </c>
      <c r="C353" s="223" t="s">
        <v>1125</v>
      </c>
      <c r="D353" s="223" t="s">
        <v>495</v>
      </c>
      <c r="E353" s="223" t="str">
        <f t="shared" si="10"/>
        <v>Gwynedd - Llandwrog</v>
      </c>
      <c r="F353" s="224">
        <v>3</v>
      </c>
      <c r="G353" s="224">
        <f t="shared" si="11"/>
        <v>1</v>
      </c>
      <c r="H353" s="225"/>
    </row>
    <row r="354" spans="2:8" ht="12" customHeight="1">
      <c r="B354" s="222">
        <v>351</v>
      </c>
      <c r="C354" s="223" t="s">
        <v>1125</v>
      </c>
      <c r="D354" s="223" t="s">
        <v>496</v>
      </c>
      <c r="E354" s="223" t="str">
        <f t="shared" si="10"/>
        <v>Gwynedd - Llandygai</v>
      </c>
      <c r="F354" s="224">
        <v>3</v>
      </c>
      <c r="G354" s="224">
        <f t="shared" si="11"/>
        <v>1</v>
      </c>
      <c r="H354" s="225"/>
    </row>
    <row r="355" spans="2:8" ht="12" customHeight="1">
      <c r="B355" s="222">
        <v>352</v>
      </c>
      <c r="C355" s="223" t="s">
        <v>1125</v>
      </c>
      <c r="D355" s="223" t="s">
        <v>497</v>
      </c>
      <c r="E355" s="223" t="str">
        <f t="shared" si="10"/>
        <v>Gwynedd - Llanegryn</v>
      </c>
      <c r="F355" s="224">
        <v>2</v>
      </c>
      <c r="G355" s="224">
        <f t="shared" si="11"/>
        <v>1</v>
      </c>
      <c r="H355" s="225"/>
    </row>
    <row r="356" spans="2:8" ht="12" customHeight="1">
      <c r="B356" s="222">
        <v>353</v>
      </c>
      <c r="C356" s="223" t="s">
        <v>1125</v>
      </c>
      <c r="D356" s="223" t="s">
        <v>498</v>
      </c>
      <c r="E356" s="223" t="str">
        <f t="shared" si="10"/>
        <v>Gwynedd - Llanelltyd</v>
      </c>
      <c r="F356" s="224">
        <v>2</v>
      </c>
      <c r="G356" s="224">
        <f t="shared" si="11"/>
        <v>1</v>
      </c>
      <c r="H356" s="225"/>
    </row>
    <row r="357" spans="2:8" ht="12" customHeight="1">
      <c r="B357" s="222">
        <v>354</v>
      </c>
      <c r="C357" s="223" t="s">
        <v>1125</v>
      </c>
      <c r="D357" s="223" t="s">
        <v>499</v>
      </c>
      <c r="E357" s="223" t="str">
        <f t="shared" si="10"/>
        <v>Gwynedd - Llanengan</v>
      </c>
      <c r="F357" s="224">
        <v>3</v>
      </c>
      <c r="G357" s="224">
        <f t="shared" si="11"/>
        <v>1</v>
      </c>
      <c r="H357" s="225"/>
    </row>
    <row r="358" spans="2:8" ht="12" customHeight="1">
      <c r="B358" s="222">
        <v>355</v>
      </c>
      <c r="C358" s="223" t="s">
        <v>1125</v>
      </c>
      <c r="D358" s="223" t="s">
        <v>500</v>
      </c>
      <c r="E358" s="223" t="str">
        <f t="shared" si="10"/>
        <v>Gwynedd - Llanfair (Meirionydd)</v>
      </c>
      <c r="F358" s="224">
        <v>2</v>
      </c>
      <c r="G358" s="224">
        <f t="shared" si="11"/>
        <v>1</v>
      </c>
      <c r="H358" s="225"/>
    </row>
    <row r="359" spans="2:8" ht="12" customHeight="1">
      <c r="B359" s="222">
        <v>356</v>
      </c>
      <c r="C359" s="223" t="s">
        <v>1125</v>
      </c>
      <c r="D359" s="223" t="s">
        <v>501</v>
      </c>
      <c r="E359" s="223" t="str">
        <f t="shared" si="10"/>
        <v>Gwynedd - Llanfihangel-y-Pennant</v>
      </c>
      <c r="F359" s="224">
        <v>2</v>
      </c>
      <c r="G359" s="224">
        <f t="shared" si="11"/>
        <v>1</v>
      </c>
      <c r="H359" s="225"/>
    </row>
    <row r="360" spans="2:8" ht="12" customHeight="1">
      <c r="B360" s="222">
        <v>357</v>
      </c>
      <c r="C360" s="223" t="s">
        <v>1125</v>
      </c>
      <c r="D360" s="223" t="s">
        <v>502</v>
      </c>
      <c r="E360" s="223" t="str">
        <f t="shared" si="10"/>
        <v>Gwynedd - Llanfrothen</v>
      </c>
      <c r="F360" s="224">
        <v>3</v>
      </c>
      <c r="G360" s="224">
        <f t="shared" si="11"/>
        <v>1</v>
      </c>
      <c r="H360" s="225"/>
    </row>
    <row r="361" spans="2:8" ht="12" customHeight="1">
      <c r="B361" s="222">
        <v>358</v>
      </c>
      <c r="C361" s="223" t="s">
        <v>1125</v>
      </c>
      <c r="D361" s="223" t="s">
        <v>503</v>
      </c>
      <c r="E361" s="223" t="str">
        <f t="shared" si="10"/>
        <v>Gwynedd - Llangelynnin</v>
      </c>
      <c r="F361" s="224">
        <v>2</v>
      </c>
      <c r="G361" s="224">
        <f t="shared" si="11"/>
        <v>1</v>
      </c>
      <c r="H361" s="225"/>
    </row>
    <row r="362" spans="2:8" ht="12" customHeight="1">
      <c r="B362" s="222">
        <v>359</v>
      </c>
      <c r="C362" s="223" t="s">
        <v>1125</v>
      </c>
      <c r="D362" s="223" t="s">
        <v>504</v>
      </c>
      <c r="E362" s="223" t="str">
        <f t="shared" si="10"/>
        <v>Gwynedd - Llangywer</v>
      </c>
      <c r="F362" s="224">
        <v>2</v>
      </c>
      <c r="G362" s="224">
        <f t="shared" si="11"/>
        <v>1</v>
      </c>
      <c r="H362" s="225"/>
    </row>
    <row r="363" spans="2:8" ht="12" customHeight="1">
      <c r="B363" s="222">
        <v>360</v>
      </c>
      <c r="C363" s="223" t="s">
        <v>1125</v>
      </c>
      <c r="D363" s="223" t="s">
        <v>505</v>
      </c>
      <c r="E363" s="223" t="str">
        <f t="shared" si="10"/>
        <v>Gwynedd - Llanllechid</v>
      </c>
      <c r="F363" s="224">
        <v>2</v>
      </c>
      <c r="G363" s="224">
        <f t="shared" si="11"/>
        <v>1</v>
      </c>
      <c r="H363" s="225"/>
    </row>
    <row r="364" spans="2:8" ht="12" customHeight="1">
      <c r="B364" s="222">
        <v>361</v>
      </c>
      <c r="C364" s="223" t="s">
        <v>1125</v>
      </c>
      <c r="D364" s="223" t="s">
        <v>506</v>
      </c>
      <c r="E364" s="223" t="str">
        <f t="shared" si="10"/>
        <v>Gwynedd - Llanllyfni</v>
      </c>
      <c r="F364" s="224">
        <v>2</v>
      </c>
      <c r="G364" s="224">
        <f t="shared" si="11"/>
        <v>1</v>
      </c>
      <c r="H364" s="225"/>
    </row>
    <row r="365" spans="2:8" ht="12" customHeight="1">
      <c r="B365" s="222">
        <v>362</v>
      </c>
      <c r="C365" s="223" t="s">
        <v>1125</v>
      </c>
      <c r="D365" s="223" t="s">
        <v>507</v>
      </c>
      <c r="E365" s="223" t="str">
        <f t="shared" si="10"/>
        <v>Gwynedd - Llannor (Dwyfor)</v>
      </c>
      <c r="F365" s="224">
        <v>3</v>
      </c>
      <c r="G365" s="224">
        <f t="shared" si="11"/>
        <v>1</v>
      </c>
      <c r="H365" s="225"/>
    </row>
    <row r="366" spans="2:8" ht="12" customHeight="1">
      <c r="B366" s="222">
        <v>363</v>
      </c>
      <c r="C366" s="223" t="s">
        <v>1125</v>
      </c>
      <c r="D366" s="223" t="s">
        <v>508</v>
      </c>
      <c r="E366" s="223" t="str">
        <f t="shared" si="10"/>
        <v>Gwynedd - Llanrug</v>
      </c>
      <c r="F366" s="224">
        <v>3</v>
      </c>
      <c r="G366" s="224">
        <f t="shared" si="11"/>
        <v>1</v>
      </c>
      <c r="H366" s="225"/>
    </row>
    <row r="367" spans="2:8" ht="12" customHeight="1">
      <c r="B367" s="222">
        <v>364</v>
      </c>
      <c r="C367" s="223" t="s">
        <v>1125</v>
      </c>
      <c r="D367" s="223" t="s">
        <v>509</v>
      </c>
      <c r="E367" s="223" t="str">
        <f t="shared" si="10"/>
        <v>Gwynedd - Llanuwchllyn</v>
      </c>
      <c r="F367" s="224">
        <v>2</v>
      </c>
      <c r="G367" s="224">
        <f t="shared" si="11"/>
        <v>1</v>
      </c>
      <c r="H367" s="225"/>
    </row>
    <row r="368" spans="2:8" ht="12" customHeight="1">
      <c r="B368" s="222">
        <v>365</v>
      </c>
      <c r="C368" s="223" t="s">
        <v>1125</v>
      </c>
      <c r="D368" s="223" t="s">
        <v>510</v>
      </c>
      <c r="E368" s="223" t="str">
        <f t="shared" si="10"/>
        <v>Gwynedd - Llanwnda</v>
      </c>
      <c r="F368" s="224">
        <v>3</v>
      </c>
      <c r="G368" s="224">
        <f t="shared" si="11"/>
        <v>1</v>
      </c>
      <c r="H368" s="225"/>
    </row>
    <row r="369" spans="2:8" ht="12" customHeight="1">
      <c r="B369" s="222">
        <v>366</v>
      </c>
      <c r="C369" s="223" t="s">
        <v>1125</v>
      </c>
      <c r="D369" s="223" t="s">
        <v>511</v>
      </c>
      <c r="E369" s="223" t="str">
        <f t="shared" si="10"/>
        <v>Gwynedd - Llanycil</v>
      </c>
      <c r="F369" s="224">
        <v>3</v>
      </c>
      <c r="G369" s="224">
        <f t="shared" si="11"/>
        <v>1</v>
      </c>
      <c r="H369" s="225"/>
    </row>
    <row r="370" spans="2:8" ht="12" customHeight="1">
      <c r="B370" s="222">
        <v>367</v>
      </c>
      <c r="C370" s="223" t="s">
        <v>1125</v>
      </c>
      <c r="D370" s="223" t="s">
        <v>512</v>
      </c>
      <c r="E370" s="223" t="str">
        <f t="shared" si="10"/>
        <v>Gwynedd - Llanystumdwy</v>
      </c>
      <c r="F370" s="224">
        <v>3</v>
      </c>
      <c r="G370" s="224">
        <f t="shared" si="11"/>
        <v>1</v>
      </c>
      <c r="H370" s="225"/>
    </row>
    <row r="371" spans="2:8" ht="12" customHeight="1">
      <c r="B371" s="222">
        <v>368</v>
      </c>
      <c r="C371" s="223" t="s">
        <v>1125</v>
      </c>
      <c r="D371" s="223" t="s">
        <v>513</v>
      </c>
      <c r="E371" s="223" t="str">
        <f t="shared" si="10"/>
        <v>Gwynedd - Maentwrog</v>
      </c>
      <c r="F371" s="224">
        <v>3</v>
      </c>
      <c r="G371" s="224">
        <f t="shared" si="11"/>
        <v>1</v>
      </c>
      <c r="H371" s="225"/>
    </row>
    <row r="372" spans="2:8" ht="12" customHeight="1">
      <c r="B372" s="222">
        <v>369</v>
      </c>
      <c r="C372" s="223" t="s">
        <v>1125</v>
      </c>
      <c r="D372" s="223" t="s">
        <v>514</v>
      </c>
      <c r="E372" s="223" t="str">
        <f t="shared" si="10"/>
        <v>Gwynedd - Mawddwy</v>
      </c>
      <c r="F372" s="224">
        <v>2</v>
      </c>
      <c r="G372" s="224">
        <f t="shared" si="11"/>
        <v>1</v>
      </c>
      <c r="H372" s="225"/>
    </row>
    <row r="373" spans="2:8" ht="12" customHeight="1">
      <c r="B373" s="222">
        <v>370</v>
      </c>
      <c r="C373" s="223" t="s">
        <v>1125</v>
      </c>
      <c r="D373" s="223" t="s">
        <v>515</v>
      </c>
      <c r="E373" s="223" t="str">
        <f t="shared" si="10"/>
        <v>Gwynedd - Nefyn</v>
      </c>
      <c r="F373" s="224">
        <v>3</v>
      </c>
      <c r="G373" s="224">
        <f t="shared" si="11"/>
        <v>1</v>
      </c>
      <c r="H373" s="225"/>
    </row>
    <row r="374" spans="2:8" ht="12" customHeight="1">
      <c r="B374" s="222">
        <v>371</v>
      </c>
      <c r="C374" s="223" t="s">
        <v>1125</v>
      </c>
      <c r="D374" s="223" t="s">
        <v>516</v>
      </c>
      <c r="E374" s="223" t="str">
        <f t="shared" si="10"/>
        <v>Gwynedd - Pennal</v>
      </c>
      <c r="F374" s="224">
        <v>2</v>
      </c>
      <c r="G374" s="224">
        <f t="shared" si="11"/>
        <v>1</v>
      </c>
      <c r="H374" s="225"/>
    </row>
    <row r="375" spans="2:8" ht="12" customHeight="1">
      <c r="B375" s="222">
        <v>372</v>
      </c>
      <c r="C375" s="223" t="s">
        <v>1125</v>
      </c>
      <c r="D375" s="223" t="s">
        <v>517</v>
      </c>
      <c r="E375" s="223" t="str">
        <f t="shared" si="10"/>
        <v>Gwynedd - Penrhyndeudraeth</v>
      </c>
      <c r="F375" s="224">
        <v>3</v>
      </c>
      <c r="G375" s="224">
        <f t="shared" si="11"/>
        <v>1</v>
      </c>
      <c r="H375" s="225"/>
    </row>
    <row r="376" spans="2:8" ht="12" customHeight="1">
      <c r="B376" s="222">
        <v>373</v>
      </c>
      <c r="C376" s="223" t="s">
        <v>1125</v>
      </c>
      <c r="D376" s="223" t="s">
        <v>518</v>
      </c>
      <c r="E376" s="223" t="str">
        <f t="shared" si="10"/>
        <v>Gwynedd - Pentir (Ysbyty Gwynedd)</v>
      </c>
      <c r="F376" s="224">
        <v>3</v>
      </c>
      <c r="G376" s="224">
        <f t="shared" si="11"/>
        <v>1</v>
      </c>
      <c r="H376" s="225"/>
    </row>
    <row r="377" spans="2:8" ht="12" customHeight="1">
      <c r="B377" s="222">
        <v>374</v>
      </c>
      <c r="C377" s="223" t="s">
        <v>1125</v>
      </c>
      <c r="D377" s="223" t="s">
        <v>519</v>
      </c>
      <c r="E377" s="223" t="str">
        <f t="shared" si="10"/>
        <v>Gwynedd - Pistyll</v>
      </c>
      <c r="F377" s="224">
        <v>3</v>
      </c>
      <c r="G377" s="224">
        <f t="shared" si="11"/>
        <v>1</v>
      </c>
      <c r="H377" s="225"/>
    </row>
    <row r="378" spans="2:8" ht="12" customHeight="1">
      <c r="B378" s="222">
        <v>375</v>
      </c>
      <c r="C378" s="223" t="s">
        <v>1125</v>
      </c>
      <c r="D378" s="223" t="s">
        <v>520</v>
      </c>
      <c r="E378" s="223" t="str">
        <f t="shared" si="10"/>
        <v>Gwynedd - Porthmadog</v>
      </c>
      <c r="F378" s="224">
        <v>3</v>
      </c>
      <c r="G378" s="224">
        <f t="shared" si="11"/>
        <v>1</v>
      </c>
      <c r="H378" s="225"/>
    </row>
    <row r="379" spans="2:8" ht="12" customHeight="1">
      <c r="B379" s="222">
        <v>376</v>
      </c>
      <c r="C379" s="223" t="s">
        <v>1125</v>
      </c>
      <c r="D379" s="223" t="s">
        <v>521</v>
      </c>
      <c r="E379" s="223" t="str">
        <f t="shared" si="10"/>
        <v>Gwynedd - Pwllheli</v>
      </c>
      <c r="F379" s="224">
        <v>3</v>
      </c>
      <c r="G379" s="224">
        <f t="shared" si="11"/>
        <v>1</v>
      </c>
      <c r="H379" s="225"/>
    </row>
    <row r="380" spans="2:8" ht="12" customHeight="1">
      <c r="B380" s="222">
        <v>377</v>
      </c>
      <c r="C380" s="223" t="s">
        <v>1125</v>
      </c>
      <c r="D380" s="223" t="s">
        <v>522</v>
      </c>
      <c r="E380" s="223" t="str">
        <f t="shared" si="10"/>
        <v>Gwynedd - Talsarnau</v>
      </c>
      <c r="F380" s="224">
        <v>2</v>
      </c>
      <c r="G380" s="224">
        <f t="shared" si="11"/>
        <v>1</v>
      </c>
      <c r="H380" s="225"/>
    </row>
    <row r="381" spans="2:8" ht="12" customHeight="1">
      <c r="B381" s="222">
        <v>378</v>
      </c>
      <c r="C381" s="223" t="s">
        <v>1125</v>
      </c>
      <c r="D381" s="223" t="s">
        <v>523</v>
      </c>
      <c r="E381" s="223" t="str">
        <f t="shared" si="10"/>
        <v>Gwynedd - Trawsfynydd</v>
      </c>
      <c r="F381" s="224">
        <v>2</v>
      </c>
      <c r="G381" s="224">
        <f t="shared" si="11"/>
        <v>1</v>
      </c>
      <c r="H381" s="225"/>
    </row>
    <row r="382" spans="2:8" ht="12" customHeight="1">
      <c r="B382" s="222">
        <v>379</v>
      </c>
      <c r="C382" s="223" t="s">
        <v>1125</v>
      </c>
      <c r="D382" s="223" t="s">
        <v>524</v>
      </c>
      <c r="E382" s="223" t="str">
        <f t="shared" si="10"/>
        <v>Gwynedd - Tudweiliog</v>
      </c>
      <c r="F382" s="224">
        <v>3</v>
      </c>
      <c r="G382" s="224">
        <f t="shared" si="11"/>
        <v>1</v>
      </c>
      <c r="H382" s="225"/>
    </row>
    <row r="383" spans="2:8" ht="12" customHeight="1">
      <c r="B383" s="222">
        <v>380</v>
      </c>
      <c r="C383" s="223" t="s">
        <v>1125</v>
      </c>
      <c r="D383" s="223" t="s">
        <v>525</v>
      </c>
      <c r="E383" s="223" t="str">
        <f t="shared" si="10"/>
        <v>Gwynedd - Tywyn</v>
      </c>
      <c r="F383" s="224">
        <v>2</v>
      </c>
      <c r="G383" s="224">
        <f t="shared" si="11"/>
        <v>1</v>
      </c>
      <c r="H383" s="225"/>
    </row>
    <row r="384" spans="2:8" ht="12" customHeight="1">
      <c r="B384" s="222">
        <v>381</v>
      </c>
      <c r="C384" s="223" t="s">
        <v>1125</v>
      </c>
      <c r="D384" s="223" t="s">
        <v>526</v>
      </c>
      <c r="E384" s="223" t="str">
        <f t="shared" si="10"/>
        <v>Gwynedd - Waunfawr</v>
      </c>
      <c r="F384" s="224">
        <v>2</v>
      </c>
      <c r="G384" s="224">
        <f t="shared" si="11"/>
        <v>1</v>
      </c>
      <c r="H384" s="225"/>
    </row>
    <row r="385" spans="2:8" ht="12" customHeight="1">
      <c r="B385" s="222">
        <v>382</v>
      </c>
      <c r="C385" s="223" t="s">
        <v>1125</v>
      </c>
      <c r="D385" s="223" t="s">
        <v>527</v>
      </c>
      <c r="E385" s="223" t="str">
        <f t="shared" si="10"/>
        <v>Gwynedd - Y Felinheli</v>
      </c>
      <c r="F385" s="224">
        <v>3</v>
      </c>
      <c r="G385" s="224">
        <f t="shared" si="11"/>
        <v>1</v>
      </c>
      <c r="H385" s="225"/>
    </row>
    <row r="386" spans="2:8" ht="12" customHeight="1">
      <c r="B386" s="222">
        <v>383</v>
      </c>
      <c r="C386" s="223" t="s">
        <v>1126</v>
      </c>
      <c r="D386" s="223" t="s">
        <v>528</v>
      </c>
      <c r="E386" s="223" t="str">
        <f t="shared" si="10"/>
        <v>Ynys Môn - Aberffraw</v>
      </c>
      <c r="F386" s="224">
        <v>3</v>
      </c>
      <c r="G386" s="224">
        <f t="shared" si="11"/>
        <v>1</v>
      </c>
      <c r="H386" s="225"/>
    </row>
    <row r="387" spans="2:8" ht="12" customHeight="1">
      <c r="B387" s="222">
        <v>384</v>
      </c>
      <c r="C387" s="223" t="s">
        <v>1126</v>
      </c>
      <c r="D387" s="223" t="s">
        <v>529</v>
      </c>
      <c r="E387" s="223" t="str">
        <f t="shared" si="10"/>
        <v>Ynys Môn - Amlwch</v>
      </c>
      <c r="F387" s="224">
        <v>2</v>
      </c>
      <c r="G387" s="224">
        <f t="shared" si="11"/>
        <v>1</v>
      </c>
      <c r="H387" s="225"/>
    </row>
    <row r="388" spans="2:8" ht="12" customHeight="1">
      <c r="B388" s="222">
        <v>385</v>
      </c>
      <c r="C388" s="223" t="s">
        <v>1126</v>
      </c>
      <c r="D388" s="223" t="s">
        <v>530</v>
      </c>
      <c r="E388" s="223" t="str">
        <f t="shared" si="10"/>
        <v>Ynys Môn - Biwmares</v>
      </c>
      <c r="F388" s="224">
        <v>4</v>
      </c>
      <c r="G388" s="224">
        <f t="shared" si="11"/>
        <v>1</v>
      </c>
      <c r="H388" s="225"/>
    </row>
    <row r="389" spans="2:8" ht="12" customHeight="1">
      <c r="B389" s="222">
        <v>386</v>
      </c>
      <c r="C389" s="223" t="s">
        <v>1126</v>
      </c>
      <c r="D389" s="223" t="s">
        <v>531</v>
      </c>
      <c r="E389" s="223" t="str">
        <f t="shared" ref="E389:E452" si="12">CONCATENATE(C389," - ",D389)</f>
        <v>Ynys Môn - Bodedern</v>
      </c>
      <c r="F389" s="224">
        <v>2</v>
      </c>
      <c r="G389" s="224">
        <f t="shared" ref="G389:G452" si="13">COUNTIF($D$4:$D$871,D389)</f>
        <v>1</v>
      </c>
      <c r="H389" s="225"/>
    </row>
    <row r="390" spans="2:8" ht="12" customHeight="1">
      <c r="B390" s="222">
        <v>387</v>
      </c>
      <c r="C390" s="223" t="s">
        <v>1126</v>
      </c>
      <c r="D390" s="223" t="s">
        <v>532</v>
      </c>
      <c r="E390" s="223" t="str">
        <f t="shared" si="12"/>
        <v>Ynys Môn - Bodffordd</v>
      </c>
      <c r="F390" s="224">
        <v>2</v>
      </c>
      <c r="G390" s="224">
        <f t="shared" si="13"/>
        <v>1</v>
      </c>
      <c r="H390" s="225"/>
    </row>
    <row r="391" spans="2:8" ht="12" customHeight="1">
      <c r="B391" s="222">
        <v>388</v>
      </c>
      <c r="C391" s="223" t="s">
        <v>1126</v>
      </c>
      <c r="D391" s="223" t="s">
        <v>533</v>
      </c>
      <c r="E391" s="223" t="str">
        <f t="shared" si="12"/>
        <v>Ynys Môn - Bodorgan</v>
      </c>
      <c r="F391" s="224">
        <v>3</v>
      </c>
      <c r="G391" s="224">
        <f t="shared" si="13"/>
        <v>1</v>
      </c>
      <c r="H391" s="225"/>
    </row>
    <row r="392" spans="2:8" ht="12" customHeight="1">
      <c r="B392" s="222">
        <v>389</v>
      </c>
      <c r="C392" s="223" t="s">
        <v>1126</v>
      </c>
      <c r="D392" s="223" t="s">
        <v>534</v>
      </c>
      <c r="E392" s="223" t="str">
        <f t="shared" si="12"/>
        <v>Ynys Môn - Bryngwran</v>
      </c>
      <c r="F392" s="224">
        <v>2</v>
      </c>
      <c r="G392" s="224">
        <f t="shared" si="13"/>
        <v>1</v>
      </c>
      <c r="H392" s="225"/>
    </row>
    <row r="393" spans="2:8" ht="12" customHeight="1">
      <c r="B393" s="222">
        <v>390</v>
      </c>
      <c r="C393" s="223" t="s">
        <v>1126</v>
      </c>
      <c r="D393" s="223" t="s">
        <v>535</v>
      </c>
      <c r="E393" s="223" t="str">
        <f t="shared" si="12"/>
        <v>Ynys Môn - Cwm Cadnant</v>
      </c>
      <c r="F393" s="224">
        <v>3</v>
      </c>
      <c r="G393" s="224">
        <f t="shared" si="13"/>
        <v>1</v>
      </c>
      <c r="H393" s="225"/>
    </row>
    <row r="394" spans="2:8" ht="12" customHeight="1">
      <c r="B394" s="222">
        <v>391</v>
      </c>
      <c r="C394" s="223" t="s">
        <v>1126</v>
      </c>
      <c r="D394" s="223" t="s">
        <v>536</v>
      </c>
      <c r="E394" s="223" t="str">
        <f t="shared" si="12"/>
        <v>Ynys Môn - Cylch-y-Garn</v>
      </c>
      <c r="F394" s="224">
        <v>2</v>
      </c>
      <c r="G394" s="224">
        <f t="shared" si="13"/>
        <v>1</v>
      </c>
      <c r="H394" s="225"/>
    </row>
    <row r="395" spans="2:8" ht="12" customHeight="1">
      <c r="B395" s="222">
        <v>392</v>
      </c>
      <c r="C395" s="223" t="s">
        <v>1126</v>
      </c>
      <c r="D395" s="223" t="s">
        <v>537</v>
      </c>
      <c r="E395" s="223" t="str">
        <f t="shared" si="12"/>
        <v>Ynys Môn - Caergybi</v>
      </c>
      <c r="F395" s="224">
        <v>2</v>
      </c>
      <c r="G395" s="224">
        <f t="shared" si="13"/>
        <v>1</v>
      </c>
      <c r="H395" s="225"/>
    </row>
    <row r="396" spans="2:8" ht="12" customHeight="1">
      <c r="B396" s="222">
        <v>393</v>
      </c>
      <c r="C396" s="223" t="s">
        <v>1126</v>
      </c>
      <c r="D396" s="223" t="s">
        <v>538</v>
      </c>
      <c r="E396" s="223" t="str">
        <f t="shared" si="12"/>
        <v>Ynys Môn - Llanbadrig</v>
      </c>
      <c r="F396" s="224">
        <v>3</v>
      </c>
      <c r="G396" s="224">
        <f t="shared" si="13"/>
        <v>1</v>
      </c>
      <c r="H396" s="225"/>
    </row>
    <row r="397" spans="2:8" ht="12" customHeight="1">
      <c r="B397" s="222">
        <v>394</v>
      </c>
      <c r="C397" s="223" t="s">
        <v>1126</v>
      </c>
      <c r="D397" s="223" t="s">
        <v>539</v>
      </c>
      <c r="E397" s="223" t="str">
        <f t="shared" si="12"/>
        <v>Ynys Môn - Llanddaniel Fab</v>
      </c>
      <c r="F397" s="224">
        <v>3</v>
      </c>
      <c r="G397" s="224">
        <f t="shared" si="13"/>
        <v>1</v>
      </c>
      <c r="H397" s="225"/>
    </row>
    <row r="398" spans="2:8" ht="12" customHeight="1">
      <c r="B398" s="222">
        <v>395</v>
      </c>
      <c r="C398" s="223" t="s">
        <v>1126</v>
      </c>
      <c r="D398" s="223" t="s">
        <v>540</v>
      </c>
      <c r="E398" s="223" t="str">
        <f t="shared" si="12"/>
        <v>Ynys Môn - Llanddona</v>
      </c>
      <c r="F398" s="224">
        <v>3</v>
      </c>
      <c r="G398" s="224">
        <f t="shared" si="13"/>
        <v>1</v>
      </c>
      <c r="H398" s="225"/>
    </row>
    <row r="399" spans="2:8" ht="12" customHeight="1">
      <c r="B399" s="222">
        <v>396</v>
      </c>
      <c r="C399" s="223" t="s">
        <v>1126</v>
      </c>
      <c r="D399" s="223" t="s">
        <v>541</v>
      </c>
      <c r="E399" s="223" t="str">
        <f t="shared" si="12"/>
        <v>Ynys Môn - Llandyfnan</v>
      </c>
      <c r="F399" s="224">
        <v>2</v>
      </c>
      <c r="G399" s="224">
        <f t="shared" si="13"/>
        <v>1</v>
      </c>
      <c r="H399" s="225"/>
    </row>
    <row r="400" spans="2:8" ht="12" customHeight="1">
      <c r="B400" s="222">
        <v>397</v>
      </c>
      <c r="C400" s="223" t="s">
        <v>1126</v>
      </c>
      <c r="D400" s="223" t="s">
        <v>542</v>
      </c>
      <c r="E400" s="223" t="str">
        <f t="shared" si="12"/>
        <v>Ynys Môn - Llaneilian</v>
      </c>
      <c r="F400" s="224">
        <v>2</v>
      </c>
      <c r="G400" s="224">
        <f t="shared" si="13"/>
        <v>1</v>
      </c>
      <c r="H400" s="225"/>
    </row>
    <row r="401" spans="2:8" ht="12" customHeight="1">
      <c r="B401" s="222">
        <v>398</v>
      </c>
      <c r="C401" s="223" t="s">
        <v>1126</v>
      </c>
      <c r="D401" s="223" t="s">
        <v>543</v>
      </c>
      <c r="E401" s="223" t="str">
        <f t="shared" si="12"/>
        <v>Ynys Môn - Llaneugrad</v>
      </c>
      <c r="F401" s="224">
        <v>2</v>
      </c>
      <c r="G401" s="224">
        <f t="shared" si="13"/>
        <v>1</v>
      </c>
      <c r="H401" s="225"/>
    </row>
    <row r="402" spans="2:8" ht="12" customHeight="1">
      <c r="B402" s="222">
        <v>399</v>
      </c>
      <c r="C402" s="223" t="s">
        <v>1126</v>
      </c>
      <c r="D402" s="223" t="s">
        <v>544</v>
      </c>
      <c r="E402" s="223" t="str">
        <f t="shared" si="12"/>
        <v>Ynys Môn - Llanfachraeth</v>
      </c>
      <c r="F402" s="224">
        <v>2</v>
      </c>
      <c r="G402" s="224">
        <f t="shared" si="13"/>
        <v>1</v>
      </c>
      <c r="H402" s="225"/>
    </row>
    <row r="403" spans="2:8" ht="12" customHeight="1">
      <c r="B403" s="222">
        <v>400</v>
      </c>
      <c r="C403" s="223" t="s">
        <v>1126</v>
      </c>
      <c r="D403" s="223" t="s">
        <v>545</v>
      </c>
      <c r="E403" s="223" t="str">
        <f t="shared" si="12"/>
        <v>Ynys Môn - Llanfaelog</v>
      </c>
      <c r="F403" s="224">
        <v>3</v>
      </c>
      <c r="G403" s="224">
        <f t="shared" si="13"/>
        <v>1</v>
      </c>
      <c r="H403" s="225"/>
    </row>
    <row r="404" spans="2:8" ht="12" customHeight="1">
      <c r="B404" s="222">
        <v>401</v>
      </c>
      <c r="C404" s="223" t="s">
        <v>1126</v>
      </c>
      <c r="D404" s="223" t="s">
        <v>546</v>
      </c>
      <c r="E404" s="223" t="str">
        <f t="shared" si="12"/>
        <v>Ynys Môn - Llanfaethlu</v>
      </c>
      <c r="F404" s="224">
        <v>2</v>
      </c>
      <c r="G404" s="224">
        <f t="shared" si="13"/>
        <v>1</v>
      </c>
      <c r="H404" s="225"/>
    </row>
    <row r="405" spans="2:8" ht="12" customHeight="1">
      <c r="B405" s="222">
        <v>402</v>
      </c>
      <c r="C405" s="223" t="s">
        <v>1126</v>
      </c>
      <c r="D405" s="223" t="s">
        <v>547</v>
      </c>
      <c r="E405" s="223" t="str">
        <f t="shared" si="12"/>
        <v>Ynys Môn - Llanfair-Mathafarn-Eithaf</v>
      </c>
      <c r="F405" s="224">
        <v>3</v>
      </c>
      <c r="G405" s="224">
        <f t="shared" si="13"/>
        <v>1</v>
      </c>
      <c r="H405" s="225"/>
    </row>
    <row r="406" spans="2:8" ht="12" customHeight="1">
      <c r="B406" s="222">
        <v>403</v>
      </c>
      <c r="C406" s="223" t="s">
        <v>1126</v>
      </c>
      <c r="D406" s="223" t="s">
        <v>548</v>
      </c>
      <c r="E406" s="223" t="str">
        <f t="shared" si="12"/>
        <v>Ynys Môn - Llanfairpwllgwyngyll</v>
      </c>
      <c r="F406" s="224">
        <v>3</v>
      </c>
      <c r="G406" s="224">
        <f t="shared" si="13"/>
        <v>1</v>
      </c>
      <c r="H406" s="225"/>
    </row>
    <row r="407" spans="2:8" ht="12" customHeight="1">
      <c r="B407" s="222">
        <v>404</v>
      </c>
      <c r="C407" s="223" t="s">
        <v>1126</v>
      </c>
      <c r="D407" s="223" t="s">
        <v>549</v>
      </c>
      <c r="E407" s="223" t="str">
        <f t="shared" si="12"/>
        <v>Ynys Môn - Llanfair-yn-Neubwll</v>
      </c>
      <c r="F407" s="224">
        <v>2</v>
      </c>
      <c r="G407" s="224">
        <f t="shared" si="13"/>
        <v>1</v>
      </c>
      <c r="H407" s="225"/>
    </row>
    <row r="408" spans="2:8" ht="12" customHeight="1">
      <c r="B408" s="222">
        <v>405</v>
      </c>
      <c r="C408" s="223" t="s">
        <v>1126</v>
      </c>
      <c r="D408" s="223" t="s">
        <v>550</v>
      </c>
      <c r="E408" s="223" t="str">
        <f t="shared" si="12"/>
        <v>Ynys Môn - Llanfihangel Ysgeifiog</v>
      </c>
      <c r="F408" s="224">
        <v>2</v>
      </c>
      <c r="G408" s="224">
        <f t="shared" si="13"/>
        <v>1</v>
      </c>
      <c r="H408" s="225"/>
    </row>
    <row r="409" spans="2:8" ht="12" customHeight="1">
      <c r="B409" s="222">
        <v>406</v>
      </c>
      <c r="C409" s="223" t="s">
        <v>1126</v>
      </c>
      <c r="D409" s="223" t="s">
        <v>551</v>
      </c>
      <c r="E409" s="223" t="str">
        <f t="shared" si="12"/>
        <v>Ynys Môn - Llangefni</v>
      </c>
      <c r="F409" s="224">
        <v>2</v>
      </c>
      <c r="G409" s="224">
        <f t="shared" si="13"/>
        <v>1</v>
      </c>
      <c r="H409" s="225"/>
    </row>
    <row r="410" spans="2:8" ht="12" customHeight="1">
      <c r="B410" s="222">
        <v>407</v>
      </c>
      <c r="C410" s="223" t="s">
        <v>1126</v>
      </c>
      <c r="D410" s="223" t="s">
        <v>552</v>
      </c>
      <c r="E410" s="223" t="str">
        <f t="shared" si="12"/>
        <v>Ynys Môn - Llangoed</v>
      </c>
      <c r="F410" s="224">
        <v>3</v>
      </c>
      <c r="G410" s="224">
        <f t="shared" si="13"/>
        <v>1</v>
      </c>
      <c r="H410" s="225"/>
    </row>
    <row r="411" spans="2:8" ht="12" customHeight="1">
      <c r="B411" s="222">
        <v>408</v>
      </c>
      <c r="C411" s="223" t="s">
        <v>1126</v>
      </c>
      <c r="D411" s="223" t="s">
        <v>553</v>
      </c>
      <c r="E411" s="223" t="str">
        <f t="shared" si="12"/>
        <v>Ynys Môn - Llangristiolus</v>
      </c>
      <c r="F411" s="224">
        <v>3</v>
      </c>
      <c r="G411" s="224">
        <f t="shared" si="13"/>
        <v>1</v>
      </c>
      <c r="H411" s="225"/>
    </row>
    <row r="412" spans="2:8" ht="12" customHeight="1">
      <c r="B412" s="222">
        <v>409</v>
      </c>
      <c r="C412" s="223" t="s">
        <v>1126</v>
      </c>
      <c r="D412" s="223" t="s">
        <v>554</v>
      </c>
      <c r="E412" s="223" t="str">
        <f t="shared" si="12"/>
        <v>Ynys Môn - Llanidan</v>
      </c>
      <c r="F412" s="224">
        <v>3</v>
      </c>
      <c r="G412" s="224">
        <f t="shared" si="13"/>
        <v>1</v>
      </c>
      <c r="H412" s="225"/>
    </row>
    <row r="413" spans="2:8" ht="12" customHeight="1">
      <c r="B413" s="222">
        <v>410</v>
      </c>
      <c r="C413" s="223" t="s">
        <v>1126</v>
      </c>
      <c r="D413" s="223" t="s">
        <v>555</v>
      </c>
      <c r="E413" s="223" t="str">
        <f t="shared" si="12"/>
        <v>Ynys Môn - Llannerchymedd</v>
      </c>
      <c r="F413" s="224">
        <v>2</v>
      </c>
      <c r="G413" s="224">
        <f t="shared" si="13"/>
        <v>1</v>
      </c>
      <c r="H413" s="225"/>
    </row>
    <row r="414" spans="2:8" ht="12" customHeight="1">
      <c r="B414" s="222">
        <v>411</v>
      </c>
      <c r="C414" s="223" t="s">
        <v>1126</v>
      </c>
      <c r="D414" s="223" t="s">
        <v>556</v>
      </c>
      <c r="E414" s="223" t="str">
        <f t="shared" si="12"/>
        <v>Ynys Môn - Mechell</v>
      </c>
      <c r="F414" s="224">
        <v>2</v>
      </c>
      <c r="G414" s="224">
        <f t="shared" si="13"/>
        <v>1</v>
      </c>
      <c r="H414" s="225"/>
    </row>
    <row r="415" spans="2:8" ht="12" customHeight="1">
      <c r="B415" s="222">
        <v>412</v>
      </c>
      <c r="C415" s="223" t="s">
        <v>1126</v>
      </c>
      <c r="D415" s="223" t="s">
        <v>557</v>
      </c>
      <c r="E415" s="223" t="str">
        <f t="shared" si="12"/>
        <v>Ynys Môn - Porthaethwy</v>
      </c>
      <c r="F415" s="224">
        <v>3</v>
      </c>
      <c r="G415" s="224">
        <f t="shared" si="13"/>
        <v>1</v>
      </c>
      <c r="H415" s="225"/>
    </row>
    <row r="416" spans="2:8" ht="12" customHeight="1">
      <c r="B416" s="222">
        <v>413</v>
      </c>
      <c r="C416" s="223" t="s">
        <v>1126</v>
      </c>
      <c r="D416" s="223" t="s">
        <v>558</v>
      </c>
      <c r="E416" s="223" t="str">
        <f t="shared" si="12"/>
        <v>Ynys Môn - Moelfre</v>
      </c>
      <c r="F416" s="224">
        <v>3</v>
      </c>
      <c r="G416" s="224">
        <f t="shared" si="13"/>
        <v>1</v>
      </c>
      <c r="H416" s="225"/>
    </row>
    <row r="417" spans="2:8" ht="12" customHeight="1">
      <c r="B417" s="222">
        <v>414</v>
      </c>
      <c r="C417" s="223" t="s">
        <v>1126</v>
      </c>
      <c r="D417" s="223" t="s">
        <v>559</v>
      </c>
      <c r="E417" s="223" t="str">
        <f t="shared" si="12"/>
        <v>Ynys Môn - Penmynydd</v>
      </c>
      <c r="F417" s="224">
        <v>3</v>
      </c>
      <c r="G417" s="224">
        <f t="shared" si="13"/>
        <v>1</v>
      </c>
      <c r="H417" s="225"/>
    </row>
    <row r="418" spans="2:8" ht="12" customHeight="1">
      <c r="B418" s="222">
        <v>415</v>
      </c>
      <c r="C418" s="223" t="s">
        <v>1126</v>
      </c>
      <c r="D418" s="223" t="s">
        <v>560</v>
      </c>
      <c r="E418" s="223" t="str">
        <f t="shared" si="12"/>
        <v>Ynys Môn - Pentraeth</v>
      </c>
      <c r="F418" s="224">
        <v>3</v>
      </c>
      <c r="G418" s="224">
        <f t="shared" si="13"/>
        <v>1</v>
      </c>
      <c r="H418" s="225"/>
    </row>
    <row r="419" spans="2:8" ht="12" customHeight="1">
      <c r="B419" s="222">
        <v>416</v>
      </c>
      <c r="C419" s="223" t="s">
        <v>1126</v>
      </c>
      <c r="D419" s="223" t="s">
        <v>561</v>
      </c>
      <c r="E419" s="223" t="str">
        <f t="shared" si="12"/>
        <v>Ynys Môn - Rhoscolyn</v>
      </c>
      <c r="F419" s="224">
        <v>3</v>
      </c>
      <c r="G419" s="224">
        <f t="shared" si="13"/>
        <v>1</v>
      </c>
      <c r="H419" s="225"/>
    </row>
    <row r="420" spans="2:8" ht="12" customHeight="1">
      <c r="B420" s="222">
        <v>417</v>
      </c>
      <c r="C420" s="223" t="s">
        <v>1126</v>
      </c>
      <c r="D420" s="223" t="s">
        <v>562</v>
      </c>
      <c r="E420" s="223" t="str">
        <f t="shared" si="12"/>
        <v>Ynys Môn - Rhosybol</v>
      </c>
      <c r="F420" s="224">
        <v>2</v>
      </c>
      <c r="G420" s="224">
        <f t="shared" si="13"/>
        <v>1</v>
      </c>
      <c r="H420" s="225"/>
    </row>
    <row r="421" spans="2:8" ht="12" customHeight="1">
      <c r="B421" s="222">
        <v>418</v>
      </c>
      <c r="C421" s="223" t="s">
        <v>1126</v>
      </c>
      <c r="D421" s="223" t="s">
        <v>563</v>
      </c>
      <c r="E421" s="223" t="str">
        <f t="shared" si="12"/>
        <v>Ynys Môn - Rhosyr</v>
      </c>
      <c r="F421" s="224">
        <v>2</v>
      </c>
      <c r="G421" s="224">
        <f t="shared" si="13"/>
        <v>1</v>
      </c>
      <c r="H421" s="225"/>
    </row>
    <row r="422" spans="2:8" ht="12" customHeight="1">
      <c r="B422" s="222">
        <v>419</v>
      </c>
      <c r="C422" s="223" t="s">
        <v>1126</v>
      </c>
      <c r="D422" s="223" t="s">
        <v>564</v>
      </c>
      <c r="E422" s="223" t="str">
        <f t="shared" si="12"/>
        <v>Ynys Môn - Trearddur</v>
      </c>
      <c r="F422" s="224">
        <v>3</v>
      </c>
      <c r="G422" s="224">
        <f t="shared" si="13"/>
        <v>1</v>
      </c>
      <c r="H422" s="225"/>
    </row>
    <row r="423" spans="2:8" ht="12" customHeight="1">
      <c r="B423" s="222">
        <v>420</v>
      </c>
      <c r="C423" s="223" t="s">
        <v>1126</v>
      </c>
      <c r="D423" s="223" t="s">
        <v>565</v>
      </c>
      <c r="E423" s="223" t="str">
        <f t="shared" si="12"/>
        <v>Ynys Môn - Trefalaw</v>
      </c>
      <c r="F423" s="224">
        <v>2</v>
      </c>
      <c r="G423" s="224">
        <f t="shared" si="13"/>
        <v>1</v>
      </c>
      <c r="H423" s="225"/>
    </row>
    <row r="424" spans="2:8" ht="12" customHeight="1">
      <c r="B424" s="222">
        <v>421</v>
      </c>
      <c r="C424" s="223" t="s">
        <v>1126</v>
      </c>
      <c r="D424" s="223" t="s">
        <v>566</v>
      </c>
      <c r="E424" s="223" t="str">
        <f t="shared" si="12"/>
        <v>Ynys Môn - Trewalchmai</v>
      </c>
      <c r="F424" s="224">
        <v>2</v>
      </c>
      <c r="G424" s="224">
        <f t="shared" si="13"/>
        <v>1</v>
      </c>
      <c r="H424" s="225"/>
    </row>
    <row r="425" spans="2:8" ht="12" customHeight="1">
      <c r="B425" s="222">
        <v>422</v>
      </c>
      <c r="C425" s="223" t="s">
        <v>1126</v>
      </c>
      <c r="D425" s="223" t="s">
        <v>567</v>
      </c>
      <c r="E425" s="223" t="str">
        <f t="shared" si="12"/>
        <v>Ynys Môn - Y Fali</v>
      </c>
      <c r="F425" s="224">
        <v>2</v>
      </c>
      <c r="G425" s="224">
        <f t="shared" si="13"/>
        <v>1</v>
      </c>
      <c r="H425" s="225"/>
    </row>
    <row r="426" spans="2:8" ht="12" customHeight="1">
      <c r="B426" s="222">
        <v>423</v>
      </c>
      <c r="C426" s="223" t="s">
        <v>66</v>
      </c>
      <c r="D426" s="223" t="s">
        <v>568</v>
      </c>
      <c r="E426" s="223" t="str">
        <f t="shared" si="12"/>
        <v>Merthyr Tudful - Bedlinog</v>
      </c>
      <c r="F426" s="224">
        <v>1</v>
      </c>
      <c r="G426" s="224">
        <f t="shared" si="13"/>
        <v>1</v>
      </c>
      <c r="H426" s="225"/>
    </row>
    <row r="427" spans="2:8" ht="12" customHeight="1">
      <c r="B427" s="222">
        <v>424</v>
      </c>
      <c r="C427" s="223" t="s">
        <v>66</v>
      </c>
      <c r="D427" s="223" t="s">
        <v>569</v>
      </c>
      <c r="E427" s="223" t="str">
        <f t="shared" si="12"/>
        <v>Merthyr Tudful - Cyfarthfa</v>
      </c>
      <c r="F427" s="224">
        <v>3</v>
      </c>
      <c r="G427" s="224">
        <f t="shared" si="13"/>
        <v>1</v>
      </c>
      <c r="H427" s="225"/>
    </row>
    <row r="428" spans="2:8" ht="12" customHeight="1">
      <c r="B428" s="222">
        <v>425</v>
      </c>
      <c r="C428" s="223" t="s">
        <v>66</v>
      </c>
      <c r="D428" s="223" t="s">
        <v>570</v>
      </c>
      <c r="E428" s="223" t="str">
        <f t="shared" si="12"/>
        <v>Merthyr Tudful - Dowlais</v>
      </c>
      <c r="F428" s="224">
        <v>3</v>
      </c>
      <c r="G428" s="224">
        <f t="shared" si="13"/>
        <v>1</v>
      </c>
      <c r="H428" s="225"/>
    </row>
    <row r="429" spans="2:8" ht="12" customHeight="1">
      <c r="B429" s="222">
        <v>426</v>
      </c>
      <c r="C429" s="223" t="s">
        <v>66</v>
      </c>
      <c r="D429" s="223" t="s">
        <v>571</v>
      </c>
      <c r="E429" s="223" t="str">
        <f t="shared" si="12"/>
        <v>Merthyr Tudful - Gurnos</v>
      </c>
      <c r="F429" s="224">
        <v>1</v>
      </c>
      <c r="G429" s="224">
        <f t="shared" si="13"/>
        <v>1</v>
      </c>
      <c r="H429" s="225"/>
    </row>
    <row r="430" spans="2:8" ht="12" customHeight="1">
      <c r="B430" s="222">
        <v>427</v>
      </c>
      <c r="C430" s="223" t="s">
        <v>66</v>
      </c>
      <c r="D430" s="223" t="s">
        <v>66</v>
      </c>
      <c r="E430" s="223" t="str">
        <f t="shared" si="12"/>
        <v>Merthyr Tudful - Merthyr Tudful</v>
      </c>
      <c r="F430" s="224">
        <v>3</v>
      </c>
      <c r="G430" s="224">
        <f t="shared" si="13"/>
        <v>1</v>
      </c>
      <c r="H430" s="225"/>
    </row>
    <row r="431" spans="2:8" ht="12" customHeight="1">
      <c r="B431" s="222">
        <v>428</v>
      </c>
      <c r="C431" s="223" t="s">
        <v>66</v>
      </c>
      <c r="D431" s="223" t="s">
        <v>572</v>
      </c>
      <c r="E431" s="223" t="str">
        <f t="shared" si="12"/>
        <v>Merthyr Tudful - Ynysowen</v>
      </c>
      <c r="F431" s="224">
        <v>1</v>
      </c>
      <c r="G431" s="224">
        <f t="shared" si="13"/>
        <v>1</v>
      </c>
      <c r="H431" s="225"/>
    </row>
    <row r="432" spans="2:8" ht="12" customHeight="1">
      <c r="B432" s="222">
        <v>429</v>
      </c>
      <c r="C432" s="223" t="s">
        <v>66</v>
      </c>
      <c r="D432" s="223" t="s">
        <v>573</v>
      </c>
      <c r="E432" s="223" t="str">
        <f t="shared" si="12"/>
        <v>Merthyr Tudful - Pant</v>
      </c>
      <c r="F432" s="224">
        <v>3</v>
      </c>
      <c r="G432" s="224">
        <f t="shared" si="13"/>
        <v>1</v>
      </c>
      <c r="H432" s="225"/>
    </row>
    <row r="433" spans="2:8" ht="12" customHeight="1">
      <c r="B433" s="222">
        <v>430</v>
      </c>
      <c r="C433" s="223" t="s">
        <v>66</v>
      </c>
      <c r="D433" s="223" t="s">
        <v>574</v>
      </c>
      <c r="E433" s="223" t="str">
        <f t="shared" si="12"/>
        <v>Merthyr Tudful - Parc</v>
      </c>
      <c r="F433" s="224">
        <v>3</v>
      </c>
      <c r="G433" s="224">
        <f t="shared" si="13"/>
        <v>1</v>
      </c>
      <c r="H433" s="225"/>
    </row>
    <row r="434" spans="2:8" ht="12" customHeight="1">
      <c r="B434" s="222">
        <v>431</v>
      </c>
      <c r="C434" s="223" t="s">
        <v>66</v>
      </c>
      <c r="D434" s="223" t="s">
        <v>575</v>
      </c>
      <c r="E434" s="223" t="str">
        <f t="shared" si="12"/>
        <v>Merthyr Tudful - Penydarren</v>
      </c>
      <c r="F434" s="224">
        <v>3</v>
      </c>
      <c r="G434" s="224">
        <f t="shared" si="13"/>
        <v>1</v>
      </c>
      <c r="H434" s="225"/>
    </row>
    <row r="435" spans="2:8" ht="12" customHeight="1">
      <c r="B435" s="222">
        <v>432</v>
      </c>
      <c r="C435" s="223" t="s">
        <v>66</v>
      </c>
      <c r="D435" s="223" t="s">
        <v>576</v>
      </c>
      <c r="E435" s="223" t="str">
        <f t="shared" si="12"/>
        <v>Merthyr Tudful - Treharris</v>
      </c>
      <c r="F435" s="224">
        <v>3</v>
      </c>
      <c r="G435" s="224">
        <f t="shared" si="13"/>
        <v>1</v>
      </c>
      <c r="H435" s="225"/>
    </row>
    <row r="436" spans="2:8" ht="12" customHeight="1">
      <c r="B436" s="222">
        <v>433</v>
      </c>
      <c r="C436" s="223" t="s">
        <v>66</v>
      </c>
      <c r="D436" s="223" t="s">
        <v>577</v>
      </c>
      <c r="E436" s="223" t="str">
        <f t="shared" si="12"/>
        <v>Merthyr Tudful - Troed-y-Rhiw</v>
      </c>
      <c r="F436" s="224">
        <v>1</v>
      </c>
      <c r="G436" s="224">
        <f t="shared" si="13"/>
        <v>1</v>
      </c>
      <c r="H436" s="225"/>
    </row>
    <row r="437" spans="2:8" ht="12" customHeight="1">
      <c r="B437" s="222">
        <v>434</v>
      </c>
      <c r="C437" s="223" t="s">
        <v>66</v>
      </c>
      <c r="D437" s="223" t="s">
        <v>315</v>
      </c>
      <c r="E437" s="223" t="str">
        <f t="shared" si="12"/>
        <v>Merthyr Tudful - Faenor</v>
      </c>
      <c r="F437" s="224">
        <v>3</v>
      </c>
      <c r="G437" s="224">
        <f t="shared" si="13"/>
        <v>2</v>
      </c>
      <c r="H437" s="225"/>
    </row>
    <row r="438" spans="2:8" ht="12" customHeight="1">
      <c r="B438" s="222">
        <v>435</v>
      </c>
      <c r="C438" s="223" t="s">
        <v>1116</v>
      </c>
      <c r="D438" s="223" t="s">
        <v>578</v>
      </c>
      <c r="E438" s="223" t="str">
        <f t="shared" si="12"/>
        <v>Sir Fynwy - Y Fenni</v>
      </c>
      <c r="F438" s="224">
        <v>4</v>
      </c>
      <c r="G438" s="224">
        <f t="shared" si="13"/>
        <v>1</v>
      </c>
      <c r="H438" s="225"/>
    </row>
    <row r="439" spans="2:8" ht="12" customHeight="1">
      <c r="B439" s="222">
        <v>436</v>
      </c>
      <c r="C439" s="223" t="s">
        <v>1116</v>
      </c>
      <c r="D439" s="223" t="s">
        <v>579</v>
      </c>
      <c r="E439" s="223" t="str">
        <f t="shared" si="12"/>
        <v>Sir Fynwy - Caer-went</v>
      </c>
      <c r="F439" s="224">
        <v>5</v>
      </c>
      <c r="G439" s="224">
        <f t="shared" si="13"/>
        <v>1</v>
      </c>
      <c r="H439" s="225"/>
    </row>
    <row r="440" spans="2:8" ht="12" customHeight="1">
      <c r="B440" s="222">
        <v>437</v>
      </c>
      <c r="C440" s="223" t="s">
        <v>1116</v>
      </c>
      <c r="D440" s="223" t="s">
        <v>580</v>
      </c>
      <c r="E440" s="223" t="str">
        <f t="shared" si="12"/>
        <v>Sir Fynwy - Cil-y-coed</v>
      </c>
      <c r="F440" s="224">
        <v>4</v>
      </c>
      <c r="G440" s="224">
        <f t="shared" si="13"/>
        <v>1</v>
      </c>
      <c r="H440" s="225"/>
    </row>
    <row r="441" spans="2:8" ht="12" customHeight="1">
      <c r="B441" s="222">
        <v>438</v>
      </c>
      <c r="C441" s="223" t="s">
        <v>1116</v>
      </c>
      <c r="D441" s="223" t="s">
        <v>581</v>
      </c>
      <c r="E441" s="223" t="str">
        <f t="shared" si="12"/>
        <v>Sir Fynwy - Cas-gwent</v>
      </c>
      <c r="F441" s="224">
        <v>5</v>
      </c>
      <c r="G441" s="224">
        <f t="shared" si="13"/>
        <v>1</v>
      </c>
      <c r="H441" s="225"/>
    </row>
    <row r="442" spans="2:8" ht="12" customHeight="1">
      <c r="B442" s="222">
        <v>439</v>
      </c>
      <c r="C442" s="223" t="s">
        <v>1116</v>
      </c>
      <c r="D442" s="223" t="s">
        <v>582</v>
      </c>
      <c r="E442" s="223" t="str">
        <f t="shared" si="12"/>
        <v>Sir Fynwy - Crucornau</v>
      </c>
      <c r="F442" s="224">
        <v>4</v>
      </c>
      <c r="G442" s="224">
        <f t="shared" si="13"/>
        <v>1</v>
      </c>
      <c r="H442" s="225"/>
    </row>
    <row r="443" spans="2:8" ht="12" customHeight="1">
      <c r="B443" s="222">
        <v>440</v>
      </c>
      <c r="C443" s="223" t="s">
        <v>1116</v>
      </c>
      <c r="D443" s="223" t="s">
        <v>583</v>
      </c>
      <c r="E443" s="223" t="str">
        <f t="shared" si="12"/>
        <v>Sir Fynwy - Devauden</v>
      </c>
      <c r="F443" s="224">
        <v>5</v>
      </c>
      <c r="G443" s="224">
        <f t="shared" si="13"/>
        <v>1</v>
      </c>
      <c r="H443" s="225"/>
    </row>
    <row r="444" spans="2:8" ht="12" customHeight="1">
      <c r="B444" s="222">
        <v>441</v>
      </c>
      <c r="C444" s="223" t="s">
        <v>1116</v>
      </c>
      <c r="D444" s="223" t="s">
        <v>584</v>
      </c>
      <c r="E444" s="223" t="str">
        <f t="shared" si="12"/>
        <v>Sir Fynwy - Goetre Fawr</v>
      </c>
      <c r="F444" s="224">
        <v>4</v>
      </c>
      <c r="G444" s="224">
        <f t="shared" si="13"/>
        <v>1</v>
      </c>
      <c r="H444" s="225"/>
    </row>
    <row r="445" spans="2:8" ht="12" customHeight="1">
      <c r="B445" s="222">
        <v>442</v>
      </c>
      <c r="C445" s="223" t="s">
        <v>1116</v>
      </c>
      <c r="D445" s="223" t="s">
        <v>585</v>
      </c>
      <c r="E445" s="223" t="str">
        <f t="shared" si="12"/>
        <v>Sir Fynwy - Grysmwnt</v>
      </c>
      <c r="F445" s="224">
        <v>4</v>
      </c>
      <c r="G445" s="224">
        <f t="shared" si="13"/>
        <v>1</v>
      </c>
      <c r="H445" s="225"/>
    </row>
    <row r="446" spans="2:8" ht="12" customHeight="1">
      <c r="B446" s="222">
        <v>443</v>
      </c>
      <c r="C446" s="223" t="s">
        <v>1116</v>
      </c>
      <c r="D446" s="223" t="s">
        <v>586</v>
      </c>
      <c r="E446" s="223" t="str">
        <f t="shared" si="12"/>
        <v>Sir Fynwy - Gwehelog Fawr</v>
      </c>
      <c r="F446" s="224">
        <v>4</v>
      </c>
      <c r="G446" s="224">
        <f t="shared" si="13"/>
        <v>1</v>
      </c>
      <c r="H446" s="225"/>
    </row>
    <row r="447" spans="2:8" ht="12" customHeight="1">
      <c r="B447" s="222">
        <v>444</v>
      </c>
      <c r="C447" s="223" t="s">
        <v>1116</v>
      </c>
      <c r="D447" s="223" t="s">
        <v>587</v>
      </c>
      <c r="E447" s="223" t="str">
        <f t="shared" si="12"/>
        <v>Sir Fynwy - Llanarth (Trefynwy)</v>
      </c>
      <c r="F447" s="224">
        <v>4</v>
      </c>
      <c r="G447" s="224">
        <f t="shared" si="13"/>
        <v>1</v>
      </c>
      <c r="H447" s="225"/>
    </row>
    <row r="448" spans="2:8" ht="12" customHeight="1">
      <c r="B448" s="222">
        <v>445</v>
      </c>
      <c r="C448" s="223" t="s">
        <v>1116</v>
      </c>
      <c r="D448" s="223" t="s">
        <v>588</v>
      </c>
      <c r="E448" s="223" t="str">
        <f t="shared" si="12"/>
        <v>Sir Fynwy - Llanbadog</v>
      </c>
      <c r="F448" s="224">
        <v>4</v>
      </c>
      <c r="G448" s="224">
        <f t="shared" si="13"/>
        <v>1</v>
      </c>
      <c r="H448" s="225"/>
    </row>
    <row r="449" spans="2:8" ht="12" customHeight="1">
      <c r="B449" s="222">
        <v>446</v>
      </c>
      <c r="C449" s="223" t="s">
        <v>1116</v>
      </c>
      <c r="D449" s="223" t="s">
        <v>589</v>
      </c>
      <c r="E449" s="223" t="str">
        <f t="shared" si="12"/>
        <v>Sir Fynwy - Bryn Llanelli (Sir Fynwy)</v>
      </c>
      <c r="F449" s="224">
        <v>3</v>
      </c>
      <c r="G449" s="224">
        <f t="shared" si="13"/>
        <v>1</v>
      </c>
      <c r="H449" s="225"/>
    </row>
    <row r="450" spans="2:8" ht="12" customHeight="1">
      <c r="B450" s="222">
        <v>447</v>
      </c>
      <c r="C450" s="223" t="s">
        <v>1116</v>
      </c>
      <c r="D450" s="223" t="s">
        <v>590</v>
      </c>
      <c r="E450" s="223" t="str">
        <f t="shared" si="12"/>
        <v>Sir Fynwy - Llan-ffwyst Fawr</v>
      </c>
      <c r="F450" s="224">
        <v>4</v>
      </c>
      <c r="G450" s="224">
        <f t="shared" si="13"/>
        <v>1</v>
      </c>
      <c r="H450" s="225"/>
    </row>
    <row r="451" spans="2:8" ht="12" customHeight="1">
      <c r="B451" s="222">
        <v>448</v>
      </c>
      <c r="C451" s="223" t="s">
        <v>1116</v>
      </c>
      <c r="D451" s="223" t="s">
        <v>591</v>
      </c>
      <c r="E451" s="223" t="str">
        <f t="shared" si="12"/>
        <v>Sir Fynwy - Llangatwg Feibion Afel</v>
      </c>
      <c r="F451" s="224">
        <v>4</v>
      </c>
      <c r="G451" s="224">
        <f t="shared" si="13"/>
        <v>1</v>
      </c>
      <c r="H451" s="225"/>
    </row>
    <row r="452" spans="2:8" ht="12" customHeight="1">
      <c r="B452" s="222">
        <v>449</v>
      </c>
      <c r="C452" s="223" t="s">
        <v>1116</v>
      </c>
      <c r="D452" s="223" t="s">
        <v>592</v>
      </c>
      <c r="E452" s="223" t="str">
        <f t="shared" si="12"/>
        <v>Sir Fynwy - Llangibi (Trefynwy)</v>
      </c>
      <c r="F452" s="224">
        <v>5</v>
      </c>
      <c r="G452" s="224">
        <f t="shared" si="13"/>
        <v>1</v>
      </c>
      <c r="H452" s="225"/>
    </row>
    <row r="453" spans="2:8" ht="12" customHeight="1">
      <c r="B453" s="222">
        <v>450</v>
      </c>
      <c r="C453" s="223" t="s">
        <v>1116</v>
      </c>
      <c r="D453" s="223" t="s">
        <v>593</v>
      </c>
      <c r="E453" s="223" t="str">
        <f t="shared" ref="E453:E516" si="14">CONCATENATE(C453," - ",D453)</f>
        <v>Sir Fynwy - Llangwm (Trefynwy)</v>
      </c>
      <c r="F453" s="224">
        <v>4</v>
      </c>
      <c r="G453" s="224">
        <f t="shared" ref="G453:G516" si="15">COUNTIF($D$4:$D$871,D453)</f>
        <v>1</v>
      </c>
      <c r="H453" s="225"/>
    </row>
    <row r="454" spans="2:8" ht="12" customHeight="1">
      <c r="B454" s="222">
        <v>451</v>
      </c>
      <c r="C454" s="223" t="s">
        <v>1116</v>
      </c>
      <c r="D454" s="223" t="s">
        <v>594</v>
      </c>
      <c r="E454" s="223" t="str">
        <f t="shared" si="14"/>
        <v>Sir Fynwy - Llanhenwg</v>
      </c>
      <c r="F454" s="224">
        <v>5</v>
      </c>
      <c r="G454" s="224">
        <f t="shared" si="15"/>
        <v>1</v>
      </c>
      <c r="H454" s="225"/>
    </row>
    <row r="455" spans="2:8" ht="12" customHeight="1">
      <c r="B455" s="222">
        <v>452</v>
      </c>
      <c r="C455" s="223" t="s">
        <v>1116</v>
      </c>
      <c r="D455" s="223" t="s">
        <v>595</v>
      </c>
      <c r="E455" s="223" t="str">
        <f t="shared" si="14"/>
        <v>Sir Fynwy - Llanofer</v>
      </c>
      <c r="F455" s="224">
        <v>5</v>
      </c>
      <c r="G455" s="224">
        <f t="shared" si="15"/>
        <v>1</v>
      </c>
      <c r="H455" s="225"/>
    </row>
    <row r="456" spans="2:8" ht="12" customHeight="1">
      <c r="B456" s="222">
        <v>453</v>
      </c>
      <c r="C456" s="223" t="s">
        <v>1116</v>
      </c>
      <c r="D456" s="223" t="s">
        <v>596</v>
      </c>
      <c r="E456" s="223" t="str">
        <f t="shared" si="14"/>
        <v>Sir Fynwy - Llandeilo Gresynni</v>
      </c>
      <c r="F456" s="224">
        <v>4</v>
      </c>
      <c r="G456" s="224">
        <f t="shared" si="15"/>
        <v>1</v>
      </c>
      <c r="H456" s="225"/>
    </row>
    <row r="457" spans="2:8" ht="12" customHeight="1">
      <c r="B457" s="222">
        <v>454</v>
      </c>
      <c r="C457" s="223" t="s">
        <v>1116</v>
      </c>
      <c r="D457" s="223" t="s">
        <v>597</v>
      </c>
      <c r="E457" s="223" t="str">
        <f t="shared" si="14"/>
        <v>Sir Fynwy - Llandeilo Bertholau</v>
      </c>
      <c r="F457" s="224">
        <v>4</v>
      </c>
      <c r="G457" s="224">
        <f t="shared" si="15"/>
        <v>1</v>
      </c>
      <c r="H457" s="225"/>
    </row>
    <row r="458" spans="2:8" ht="12" customHeight="1">
      <c r="B458" s="222">
        <v>455</v>
      </c>
      <c r="C458" s="223" t="s">
        <v>1116</v>
      </c>
      <c r="D458" s="223" t="s">
        <v>598</v>
      </c>
      <c r="E458" s="223" t="str">
        <f t="shared" si="14"/>
        <v>Sir Fynwy - Llantrisaint Fawr</v>
      </c>
      <c r="F458" s="224">
        <v>4</v>
      </c>
      <c r="G458" s="224">
        <f t="shared" si="15"/>
        <v>1</v>
      </c>
      <c r="H458" s="225"/>
    </row>
    <row r="459" spans="2:8" ht="12" customHeight="1">
      <c r="B459" s="222">
        <v>456</v>
      </c>
      <c r="C459" s="223" t="s">
        <v>1116</v>
      </c>
      <c r="D459" s="223" t="s">
        <v>599</v>
      </c>
      <c r="E459" s="223" t="str">
        <f t="shared" si="14"/>
        <v>Sir Fynwy - Magwyr a Gwndy</v>
      </c>
      <c r="F459" s="224">
        <v>5</v>
      </c>
      <c r="G459" s="224">
        <f t="shared" si="15"/>
        <v>1</v>
      </c>
      <c r="H459" s="225"/>
    </row>
    <row r="460" spans="2:8" ht="12" customHeight="1">
      <c r="B460" s="222">
        <v>457</v>
      </c>
      <c r="C460" s="223" t="s">
        <v>1116</v>
      </c>
      <c r="D460" s="223" t="s">
        <v>600</v>
      </c>
      <c r="E460" s="223" t="str">
        <f t="shared" si="14"/>
        <v>Sir Fynwy - Mathern</v>
      </c>
      <c r="F460" s="224">
        <v>5</v>
      </c>
      <c r="G460" s="224">
        <f t="shared" si="15"/>
        <v>1</v>
      </c>
      <c r="H460" s="225"/>
    </row>
    <row r="461" spans="2:8" ht="12" customHeight="1">
      <c r="B461" s="222">
        <v>458</v>
      </c>
      <c r="C461" s="223" t="s">
        <v>1116</v>
      </c>
      <c r="D461" s="223" t="s">
        <v>601</v>
      </c>
      <c r="E461" s="223" t="str">
        <f t="shared" si="14"/>
        <v>Sir Fynwy - Llanfihangel Troddi</v>
      </c>
      <c r="F461" s="224">
        <v>4</v>
      </c>
      <c r="G461" s="224">
        <f t="shared" si="15"/>
        <v>1</v>
      </c>
      <c r="H461" s="225"/>
    </row>
    <row r="462" spans="2:8" ht="12" customHeight="1">
      <c r="B462" s="222">
        <v>459</v>
      </c>
      <c r="C462" s="223" t="s">
        <v>1116</v>
      </c>
      <c r="D462" s="223" t="s">
        <v>602</v>
      </c>
      <c r="E462" s="223" t="str">
        <f t="shared" si="14"/>
        <v>Sir Fynwy - Trefynwy</v>
      </c>
      <c r="F462" s="224">
        <v>5</v>
      </c>
      <c r="G462" s="224">
        <f t="shared" si="15"/>
        <v>1</v>
      </c>
      <c r="H462" s="225"/>
    </row>
    <row r="463" spans="2:8" ht="12" customHeight="1">
      <c r="B463" s="222">
        <v>460</v>
      </c>
      <c r="C463" s="223" t="s">
        <v>1116</v>
      </c>
      <c r="D463" s="223" t="s">
        <v>603</v>
      </c>
      <c r="E463" s="223" t="str">
        <f t="shared" si="14"/>
        <v>Sir Fynwy - Porthsgiwed</v>
      </c>
      <c r="F463" s="224">
        <v>4</v>
      </c>
      <c r="G463" s="224">
        <f t="shared" si="15"/>
        <v>1</v>
      </c>
      <c r="H463" s="225"/>
    </row>
    <row r="464" spans="2:8" ht="12" customHeight="1">
      <c r="B464" s="222">
        <v>461</v>
      </c>
      <c r="C464" s="223" t="s">
        <v>1116</v>
      </c>
      <c r="D464" s="223" t="s">
        <v>604</v>
      </c>
      <c r="E464" s="223" t="str">
        <f t="shared" si="14"/>
        <v>Sir Fynwy - Rhaglan</v>
      </c>
      <c r="F464" s="224">
        <v>5</v>
      </c>
      <c r="G464" s="224">
        <f t="shared" si="15"/>
        <v>1</v>
      </c>
      <c r="H464" s="225"/>
    </row>
    <row r="465" spans="2:8" ht="12" customHeight="1">
      <c r="B465" s="222">
        <v>462</v>
      </c>
      <c r="C465" s="223" t="s">
        <v>1116</v>
      </c>
      <c r="D465" s="223" t="s">
        <v>605</v>
      </c>
      <c r="E465" s="223" t="str">
        <f t="shared" si="14"/>
        <v>Sir Fynwy - Rogiet</v>
      </c>
      <c r="F465" s="224">
        <v>4</v>
      </c>
      <c r="G465" s="224">
        <f t="shared" si="15"/>
        <v>1</v>
      </c>
      <c r="H465" s="225"/>
    </row>
    <row r="466" spans="2:8" ht="12" customHeight="1">
      <c r="B466" s="222">
        <v>463</v>
      </c>
      <c r="C466" s="223" t="s">
        <v>1116</v>
      </c>
      <c r="D466" s="223" t="s">
        <v>606</v>
      </c>
      <c r="E466" s="223" t="str">
        <f t="shared" si="14"/>
        <v>Sir Fynwy - Drenewydd Gelli-farch</v>
      </c>
      <c r="F466" s="224">
        <v>5</v>
      </c>
      <c r="G466" s="224">
        <f t="shared" si="15"/>
        <v>1</v>
      </c>
      <c r="H466" s="225"/>
    </row>
    <row r="467" spans="2:8" ht="12" customHeight="1">
      <c r="B467" s="222">
        <v>464</v>
      </c>
      <c r="C467" s="223" t="s">
        <v>1116</v>
      </c>
      <c r="D467" s="223" t="s">
        <v>607</v>
      </c>
      <c r="E467" s="223" t="str">
        <f t="shared" si="14"/>
        <v>Sir Fynwy - St Arvans</v>
      </c>
      <c r="F467" s="224">
        <v>5</v>
      </c>
      <c r="G467" s="224">
        <f t="shared" si="15"/>
        <v>1</v>
      </c>
      <c r="H467" s="225"/>
    </row>
    <row r="468" spans="2:8" ht="12" customHeight="1">
      <c r="B468" s="222">
        <v>465</v>
      </c>
      <c r="C468" s="223" t="s">
        <v>1116</v>
      </c>
      <c r="D468" s="223" t="s">
        <v>608</v>
      </c>
      <c r="E468" s="223" t="str">
        <f t="shared" si="14"/>
        <v>Sir Fynwy - Tyndyrn</v>
      </c>
      <c r="F468" s="224">
        <v>4</v>
      </c>
      <c r="G468" s="224">
        <f t="shared" si="15"/>
        <v>1</v>
      </c>
      <c r="H468" s="225"/>
    </row>
    <row r="469" spans="2:8" ht="12" customHeight="1">
      <c r="B469" s="222">
        <v>466</v>
      </c>
      <c r="C469" s="223" t="s">
        <v>1116</v>
      </c>
      <c r="D469" s="223" t="s">
        <v>609</v>
      </c>
      <c r="E469" s="223" t="str">
        <f t="shared" si="14"/>
        <v>Sir Fynwy - Trellech Unedig</v>
      </c>
      <c r="F469" s="224">
        <v>4</v>
      </c>
      <c r="G469" s="224">
        <f t="shared" si="15"/>
        <v>1</v>
      </c>
      <c r="H469" s="225"/>
    </row>
    <row r="470" spans="2:8" ht="12" customHeight="1">
      <c r="B470" s="222">
        <v>467</v>
      </c>
      <c r="C470" s="223" t="s">
        <v>1116</v>
      </c>
      <c r="D470" s="223" t="s">
        <v>610</v>
      </c>
      <c r="E470" s="223" t="str">
        <f t="shared" si="14"/>
        <v>Sir Fynwy - Brynbuga</v>
      </c>
      <c r="F470" s="224">
        <v>5</v>
      </c>
      <c r="G470" s="224">
        <f t="shared" si="15"/>
        <v>1</v>
      </c>
      <c r="H470" s="225"/>
    </row>
    <row r="471" spans="2:8" ht="12" customHeight="1">
      <c r="B471" s="222">
        <v>468</v>
      </c>
      <c r="C471" s="223" t="s">
        <v>1127</v>
      </c>
      <c r="D471" s="223" t="s">
        <v>611</v>
      </c>
      <c r="E471" s="223" t="str">
        <f t="shared" si="14"/>
        <v>Castell-nedd Port Talbot - Aberafan</v>
      </c>
      <c r="F471" s="224">
        <v>2</v>
      </c>
      <c r="G471" s="224">
        <f t="shared" si="15"/>
        <v>1</v>
      </c>
      <c r="H471" s="225"/>
    </row>
    <row r="472" spans="2:8" ht="12" customHeight="1">
      <c r="B472" s="222">
        <v>469</v>
      </c>
      <c r="C472" s="223" t="s">
        <v>1127</v>
      </c>
      <c r="D472" s="223" t="s">
        <v>612</v>
      </c>
      <c r="E472" s="223" t="str">
        <f t="shared" si="14"/>
        <v>Castell-nedd Port Talbot - Baglan</v>
      </c>
      <c r="F472" s="224">
        <v>2</v>
      </c>
      <c r="G472" s="224">
        <f t="shared" si="15"/>
        <v>1</v>
      </c>
      <c r="H472" s="225"/>
    </row>
    <row r="473" spans="2:8" ht="12" customHeight="1">
      <c r="B473" s="222">
        <v>470</v>
      </c>
      <c r="C473" s="223" t="s">
        <v>1127</v>
      </c>
      <c r="D473" s="223" t="s">
        <v>613</v>
      </c>
      <c r="E473" s="223" t="str">
        <f t="shared" si="14"/>
        <v>Castell-nedd Port Talbot - Bae Baglan</v>
      </c>
      <c r="F473" s="224">
        <v>2</v>
      </c>
      <c r="G473" s="224">
        <f t="shared" si="15"/>
        <v>1</v>
      </c>
      <c r="H473" s="225"/>
    </row>
    <row r="474" spans="2:8" ht="12" customHeight="1">
      <c r="B474" s="222">
        <v>471</v>
      </c>
      <c r="C474" s="223" t="s">
        <v>1127</v>
      </c>
      <c r="D474" s="223" t="s">
        <v>614</v>
      </c>
      <c r="E474" s="223" t="str">
        <f t="shared" si="14"/>
        <v>Castell-nedd Port Talbot - Blaen-gwrach</v>
      </c>
      <c r="F474" s="224">
        <v>1</v>
      </c>
      <c r="G474" s="224">
        <f t="shared" si="15"/>
        <v>1</v>
      </c>
      <c r="H474" s="225"/>
    </row>
    <row r="475" spans="2:8" ht="12" customHeight="1">
      <c r="B475" s="222">
        <v>472</v>
      </c>
      <c r="C475" s="223" t="s">
        <v>1127</v>
      </c>
      <c r="D475" s="223" t="s">
        <v>615</v>
      </c>
      <c r="E475" s="223" t="str">
        <f t="shared" si="14"/>
        <v>Castell-nedd Port Talbot - Blaenhonddan</v>
      </c>
      <c r="F475" s="224">
        <v>3</v>
      </c>
      <c r="G475" s="224">
        <f t="shared" si="15"/>
        <v>1</v>
      </c>
      <c r="H475" s="225"/>
    </row>
    <row r="476" spans="2:8" ht="12" customHeight="1">
      <c r="B476" s="222">
        <v>473</v>
      </c>
      <c r="C476" s="223" t="s">
        <v>1127</v>
      </c>
      <c r="D476" s="223" t="s">
        <v>284</v>
      </c>
      <c r="E476" s="223" t="str">
        <f t="shared" si="14"/>
        <v>Castell-nedd Port Talbot - Llansawel</v>
      </c>
      <c r="F476" s="224">
        <v>1</v>
      </c>
      <c r="G476" s="224">
        <f t="shared" si="15"/>
        <v>2</v>
      </c>
      <c r="H476" s="225"/>
    </row>
    <row r="477" spans="2:8" ht="12" customHeight="1">
      <c r="B477" s="222">
        <v>474</v>
      </c>
      <c r="C477" s="223" t="s">
        <v>1127</v>
      </c>
      <c r="D477" s="223" t="s">
        <v>616</v>
      </c>
      <c r="E477" s="223" t="str">
        <f t="shared" si="14"/>
        <v>Castell-nedd Port Talbot - Bryn</v>
      </c>
      <c r="F477" s="224">
        <v>1</v>
      </c>
      <c r="G477" s="224">
        <f t="shared" si="15"/>
        <v>1</v>
      </c>
      <c r="H477" s="225"/>
    </row>
    <row r="478" spans="2:8" ht="12" customHeight="1">
      <c r="B478" s="222">
        <v>475</v>
      </c>
      <c r="C478" s="223" t="s">
        <v>1127</v>
      </c>
      <c r="D478" s="223" t="s">
        <v>617</v>
      </c>
      <c r="E478" s="223" t="str">
        <f t="shared" si="14"/>
        <v>Castell-nedd Port Talbot - Cilybebyll</v>
      </c>
      <c r="F478" s="224">
        <v>1</v>
      </c>
      <c r="G478" s="224">
        <f t="shared" si="15"/>
        <v>1</v>
      </c>
      <c r="H478" s="225"/>
    </row>
    <row r="479" spans="2:8" ht="12" customHeight="1">
      <c r="B479" s="222">
        <v>476</v>
      </c>
      <c r="C479" s="223" t="s">
        <v>1127</v>
      </c>
      <c r="D479" s="223" t="s">
        <v>618</v>
      </c>
      <c r="E479" s="223" t="str">
        <f t="shared" si="14"/>
        <v>Castell-nedd Port Talbot - Clun</v>
      </c>
      <c r="F479" s="224">
        <v>2</v>
      </c>
      <c r="G479" s="224">
        <f t="shared" si="15"/>
        <v>1</v>
      </c>
      <c r="H479" s="225"/>
    </row>
    <row r="480" spans="2:8" ht="12" customHeight="1">
      <c r="B480" s="222">
        <v>477</v>
      </c>
      <c r="C480" s="223" t="s">
        <v>1127</v>
      </c>
      <c r="D480" s="223" t="s">
        <v>619</v>
      </c>
      <c r="E480" s="223" t="str">
        <f t="shared" si="14"/>
        <v>Castell-nedd Port Talbot - Coedffranc</v>
      </c>
      <c r="F480" s="224">
        <v>2</v>
      </c>
      <c r="G480" s="224">
        <f t="shared" si="15"/>
        <v>1</v>
      </c>
      <c r="H480" s="225"/>
    </row>
    <row r="481" spans="2:8" ht="12" customHeight="1">
      <c r="B481" s="222">
        <v>478</v>
      </c>
      <c r="C481" s="223" t="s">
        <v>1127</v>
      </c>
      <c r="D481" s="223" t="s">
        <v>620</v>
      </c>
      <c r="E481" s="223" t="str">
        <f t="shared" si="14"/>
        <v>Castell-nedd Port Talbot - Creunant</v>
      </c>
      <c r="F481" s="224">
        <v>1</v>
      </c>
      <c r="G481" s="224">
        <f t="shared" si="15"/>
        <v>1</v>
      </c>
      <c r="H481" s="225"/>
    </row>
    <row r="482" spans="2:8" ht="12" customHeight="1">
      <c r="B482" s="222">
        <v>479</v>
      </c>
      <c r="C482" s="223" t="s">
        <v>1127</v>
      </c>
      <c r="D482" s="223" t="s">
        <v>621</v>
      </c>
      <c r="E482" s="223" t="str">
        <f t="shared" si="14"/>
        <v>Castell-nedd Port Talbot - Cwmafan</v>
      </c>
      <c r="F482" s="224">
        <v>1</v>
      </c>
      <c r="G482" s="224">
        <f t="shared" si="15"/>
        <v>1</v>
      </c>
      <c r="H482" s="225"/>
    </row>
    <row r="483" spans="2:8" ht="12" customHeight="1">
      <c r="B483" s="222">
        <v>480</v>
      </c>
      <c r="C483" s="223" t="s">
        <v>1127</v>
      </c>
      <c r="D483" s="223" t="s">
        <v>622</v>
      </c>
      <c r="E483" s="223" t="str">
        <f t="shared" si="14"/>
        <v>Castell-nedd Port Talbot - Cwmllynfell</v>
      </c>
      <c r="F483" s="224">
        <v>1</v>
      </c>
      <c r="G483" s="224">
        <f t="shared" si="15"/>
        <v>1</v>
      </c>
      <c r="H483" s="225"/>
    </row>
    <row r="484" spans="2:8" ht="12" customHeight="1">
      <c r="B484" s="222">
        <v>481</v>
      </c>
      <c r="C484" s="223" t="s">
        <v>1127</v>
      </c>
      <c r="D484" s="223" t="s">
        <v>623</v>
      </c>
      <c r="E484" s="223" t="str">
        <f t="shared" si="14"/>
        <v>Castell-nedd Port Talbot - Dyffryn Clydach</v>
      </c>
      <c r="F484" s="224">
        <v>2</v>
      </c>
      <c r="G484" s="224">
        <f t="shared" si="15"/>
        <v>1</v>
      </c>
      <c r="H484" s="225"/>
    </row>
    <row r="485" spans="2:8" ht="12" customHeight="1">
      <c r="B485" s="222">
        <v>482</v>
      </c>
      <c r="C485" s="223" t="s">
        <v>1127</v>
      </c>
      <c r="D485" s="223" t="s">
        <v>624</v>
      </c>
      <c r="E485" s="223" t="str">
        <f t="shared" si="14"/>
        <v>Castell-nedd Port Talbot - Glyncorrwg</v>
      </c>
      <c r="F485" s="224">
        <v>1</v>
      </c>
      <c r="G485" s="224">
        <f t="shared" si="15"/>
        <v>1</v>
      </c>
      <c r="H485" s="225"/>
    </row>
    <row r="486" spans="2:8" ht="12" customHeight="1">
      <c r="B486" s="222">
        <v>483</v>
      </c>
      <c r="C486" s="223" t="s">
        <v>1127</v>
      </c>
      <c r="D486" s="223" t="s">
        <v>625</v>
      </c>
      <c r="E486" s="223" t="str">
        <f t="shared" si="14"/>
        <v>Castell-nedd Port Talbot - Glyn-nedd</v>
      </c>
      <c r="F486" s="224">
        <v>1</v>
      </c>
      <c r="G486" s="224">
        <f t="shared" si="15"/>
        <v>1</v>
      </c>
      <c r="H486" s="225"/>
    </row>
    <row r="487" spans="2:8" ht="12" customHeight="1">
      <c r="B487" s="222">
        <v>484</v>
      </c>
      <c r="C487" s="223" t="s">
        <v>1127</v>
      </c>
      <c r="D487" s="223" t="s">
        <v>626</v>
      </c>
      <c r="E487" s="223" t="str">
        <f t="shared" si="14"/>
        <v>Castell-nedd Port Talbot - Gwaun-Cae-Gurwen</v>
      </c>
      <c r="F487" s="224">
        <v>1</v>
      </c>
      <c r="G487" s="224">
        <f t="shared" si="15"/>
        <v>1</v>
      </c>
      <c r="H487" s="225"/>
    </row>
    <row r="488" spans="2:8" ht="12" customHeight="1">
      <c r="B488" s="222">
        <v>485</v>
      </c>
      <c r="C488" s="223" t="s">
        <v>1127</v>
      </c>
      <c r="D488" s="223" t="s">
        <v>627</v>
      </c>
      <c r="E488" s="223" t="str">
        <f t="shared" si="14"/>
        <v>Castell-nedd Port Talbot - Margam</v>
      </c>
      <c r="F488" s="224">
        <v>2</v>
      </c>
      <c r="G488" s="224">
        <f t="shared" si="15"/>
        <v>1</v>
      </c>
      <c r="H488" s="225"/>
    </row>
    <row r="489" spans="2:8" ht="12" customHeight="1">
      <c r="B489" s="222">
        <v>486</v>
      </c>
      <c r="C489" s="223" t="s">
        <v>1127</v>
      </c>
      <c r="D489" s="223" t="s">
        <v>628</v>
      </c>
      <c r="E489" s="223" t="str">
        <f t="shared" si="14"/>
        <v>Castell-nedd Port Talbot - Gweunydd Margam</v>
      </c>
      <c r="F489" s="224">
        <v>2</v>
      </c>
      <c r="G489" s="224">
        <f t="shared" si="15"/>
        <v>1</v>
      </c>
      <c r="H489" s="225"/>
    </row>
    <row r="490" spans="2:8" ht="12" customHeight="1">
      <c r="B490" s="222">
        <v>487</v>
      </c>
      <c r="C490" s="223" t="s">
        <v>1127</v>
      </c>
      <c r="D490" s="223" t="s">
        <v>629</v>
      </c>
      <c r="E490" s="223" t="str">
        <f t="shared" si="14"/>
        <v>Castell-nedd Port Talbot - Castell-nedd</v>
      </c>
      <c r="F490" s="224">
        <v>3</v>
      </c>
      <c r="G490" s="224">
        <f t="shared" si="15"/>
        <v>1</v>
      </c>
      <c r="H490" s="225"/>
    </row>
    <row r="491" spans="2:8" ht="12" customHeight="1">
      <c r="B491" s="222">
        <v>488</v>
      </c>
      <c r="C491" s="223" t="s">
        <v>1127</v>
      </c>
      <c r="D491" s="223" t="s">
        <v>630</v>
      </c>
      <c r="E491" s="223" t="str">
        <f t="shared" si="14"/>
        <v>Castell-nedd Port Talbot - Onllwyn</v>
      </c>
      <c r="F491" s="224">
        <v>1</v>
      </c>
      <c r="G491" s="224">
        <f t="shared" si="15"/>
        <v>1</v>
      </c>
      <c r="H491" s="225"/>
    </row>
    <row r="492" spans="2:8" ht="12" customHeight="1">
      <c r="B492" s="222">
        <v>489</v>
      </c>
      <c r="C492" s="223" t="s">
        <v>1127</v>
      </c>
      <c r="D492" s="223" t="s">
        <v>631</v>
      </c>
      <c r="E492" s="223" t="str">
        <f t="shared" si="14"/>
        <v>Castell-nedd Port Talbot - Pelenna</v>
      </c>
      <c r="F492" s="224">
        <v>1</v>
      </c>
      <c r="G492" s="224">
        <f t="shared" si="15"/>
        <v>1</v>
      </c>
      <c r="H492" s="225"/>
    </row>
    <row r="493" spans="2:8" ht="12" customHeight="1">
      <c r="B493" s="222">
        <v>490</v>
      </c>
      <c r="C493" s="223" t="s">
        <v>1127</v>
      </c>
      <c r="D493" s="223" t="s">
        <v>632</v>
      </c>
      <c r="E493" s="223" t="str">
        <f t="shared" si="14"/>
        <v>Castell-nedd Port Talbot - Pontardawe</v>
      </c>
      <c r="F493" s="224">
        <v>1</v>
      </c>
      <c r="G493" s="224">
        <f t="shared" si="15"/>
        <v>1</v>
      </c>
      <c r="H493" s="225"/>
    </row>
    <row r="494" spans="2:8" ht="12" customHeight="1">
      <c r="B494" s="222">
        <v>491</v>
      </c>
      <c r="C494" s="223" t="s">
        <v>1127</v>
      </c>
      <c r="D494" s="223" t="s">
        <v>633</v>
      </c>
      <c r="E494" s="223" t="str">
        <f t="shared" si="14"/>
        <v>Castell-nedd Port Talbot - Port Talbot</v>
      </c>
      <c r="F494" s="224">
        <v>2</v>
      </c>
      <c r="G494" s="224">
        <f t="shared" si="15"/>
        <v>1</v>
      </c>
      <c r="H494" s="225"/>
    </row>
    <row r="495" spans="2:8" ht="12" customHeight="1">
      <c r="B495" s="222">
        <v>492</v>
      </c>
      <c r="C495" s="223" t="s">
        <v>1127</v>
      </c>
      <c r="D495" s="223" t="s">
        <v>634</v>
      </c>
      <c r="E495" s="223" t="str">
        <f t="shared" si="14"/>
        <v>Castell-nedd Port Talbot - Resolfen</v>
      </c>
      <c r="F495" s="224">
        <v>1</v>
      </c>
      <c r="G495" s="224">
        <f t="shared" si="15"/>
        <v>1</v>
      </c>
      <c r="H495" s="225"/>
    </row>
    <row r="496" spans="2:8" ht="12" customHeight="1">
      <c r="B496" s="222">
        <v>493</v>
      </c>
      <c r="C496" s="223" t="s">
        <v>1127</v>
      </c>
      <c r="D496" s="223" t="s">
        <v>635</v>
      </c>
      <c r="E496" s="223" t="str">
        <f t="shared" si="14"/>
        <v>Castell-nedd Port Talbot - Dwyrain Sandfields</v>
      </c>
      <c r="F496" s="224">
        <v>1</v>
      </c>
      <c r="G496" s="224">
        <f t="shared" si="15"/>
        <v>1</v>
      </c>
      <c r="H496" s="225"/>
    </row>
    <row r="497" spans="2:8" ht="12" customHeight="1">
      <c r="B497" s="222">
        <v>494</v>
      </c>
      <c r="C497" s="223" t="s">
        <v>1127</v>
      </c>
      <c r="D497" s="223" t="s">
        <v>636</v>
      </c>
      <c r="E497" s="223" t="str">
        <f t="shared" si="14"/>
        <v>Castell-nedd Port Talbot - Gorllewin Sandfields</v>
      </c>
      <c r="F497" s="224">
        <v>1</v>
      </c>
      <c r="G497" s="224">
        <f t="shared" si="15"/>
        <v>1</v>
      </c>
      <c r="H497" s="225"/>
    </row>
    <row r="498" spans="2:8" ht="12" customHeight="1">
      <c r="B498" s="222">
        <v>495</v>
      </c>
      <c r="C498" s="223" t="s">
        <v>1127</v>
      </c>
      <c r="D498" s="223" t="s">
        <v>637</v>
      </c>
      <c r="E498" s="223" t="str">
        <f t="shared" si="14"/>
        <v>Castell-nedd Port Talbot - Blaendulais</v>
      </c>
      <c r="F498" s="224">
        <v>1</v>
      </c>
      <c r="G498" s="224">
        <f t="shared" si="15"/>
        <v>1</v>
      </c>
      <c r="H498" s="225"/>
    </row>
    <row r="499" spans="2:8" ht="12" customHeight="1">
      <c r="B499" s="222">
        <v>496</v>
      </c>
      <c r="C499" s="223" t="s">
        <v>1127</v>
      </c>
      <c r="D499" s="223" t="s">
        <v>638</v>
      </c>
      <c r="E499" s="223" t="str">
        <f t="shared" si="14"/>
        <v>Castell-nedd Port Talbot - Tai Bach</v>
      </c>
      <c r="F499" s="224">
        <v>1</v>
      </c>
      <c r="G499" s="224">
        <f t="shared" si="15"/>
        <v>1</v>
      </c>
      <c r="H499" s="225"/>
    </row>
    <row r="500" spans="2:8" ht="12" customHeight="1">
      <c r="B500" s="222">
        <v>497</v>
      </c>
      <c r="C500" s="223" t="s">
        <v>1127</v>
      </c>
      <c r="D500" s="223" t="s">
        <v>639</v>
      </c>
      <c r="E500" s="223" t="str">
        <f t="shared" si="14"/>
        <v>Castell-nedd Port Talbot - Tonna</v>
      </c>
      <c r="F500" s="224">
        <v>2</v>
      </c>
      <c r="G500" s="224">
        <f t="shared" si="15"/>
        <v>1</v>
      </c>
      <c r="H500" s="225"/>
    </row>
    <row r="501" spans="2:8" ht="12" customHeight="1">
      <c r="B501" s="222">
        <v>498</v>
      </c>
      <c r="C501" s="223" t="s">
        <v>1127</v>
      </c>
      <c r="D501" s="223" t="s">
        <v>640</v>
      </c>
      <c r="E501" s="223" t="str">
        <f t="shared" si="14"/>
        <v>Castell-nedd Port Talbot - Ystalyfera</v>
      </c>
      <c r="F501" s="224">
        <v>1</v>
      </c>
      <c r="G501" s="224">
        <f t="shared" si="15"/>
        <v>1</v>
      </c>
      <c r="H501" s="225"/>
    </row>
    <row r="502" spans="2:8" ht="12" customHeight="1">
      <c r="B502" s="222">
        <v>499</v>
      </c>
      <c r="C502" s="223" t="s">
        <v>1128</v>
      </c>
      <c r="D502" s="223" t="s">
        <v>641</v>
      </c>
      <c r="E502" s="223" t="str">
        <f t="shared" si="14"/>
        <v>Casnewydd - Allt-yr-yn</v>
      </c>
      <c r="F502" s="224">
        <v>5</v>
      </c>
      <c r="G502" s="224">
        <f t="shared" si="15"/>
        <v>1</v>
      </c>
      <c r="H502" s="225"/>
    </row>
    <row r="503" spans="2:8" ht="12" customHeight="1">
      <c r="B503" s="222">
        <v>500</v>
      </c>
      <c r="C503" s="223" t="s">
        <v>1128</v>
      </c>
      <c r="D503" s="223" t="s">
        <v>642</v>
      </c>
      <c r="E503" s="223" t="str">
        <f t="shared" si="14"/>
        <v>Casnewydd - Alway</v>
      </c>
      <c r="F503" s="224">
        <v>3</v>
      </c>
      <c r="G503" s="224">
        <f t="shared" si="15"/>
        <v>1</v>
      </c>
      <c r="H503" s="225"/>
    </row>
    <row r="504" spans="2:8" ht="12" customHeight="1">
      <c r="B504" s="222">
        <v>501</v>
      </c>
      <c r="C504" s="223" t="s">
        <v>1128</v>
      </c>
      <c r="D504" s="223" t="s">
        <v>643</v>
      </c>
      <c r="E504" s="223" t="str">
        <f t="shared" si="14"/>
        <v>Casnewydd - Beechwood</v>
      </c>
      <c r="F504" s="224">
        <v>4</v>
      </c>
      <c r="G504" s="224">
        <f t="shared" si="15"/>
        <v>1</v>
      </c>
      <c r="H504" s="225" t="s">
        <v>65</v>
      </c>
    </row>
    <row r="505" spans="2:8" ht="12" customHeight="1">
      <c r="B505" s="222">
        <v>502</v>
      </c>
      <c r="C505" s="223" t="s">
        <v>1128</v>
      </c>
      <c r="D505" s="223" t="s">
        <v>644</v>
      </c>
      <c r="E505" s="223" t="str">
        <f t="shared" si="14"/>
        <v>Casnewydd - Betws (Casnewydd)</v>
      </c>
      <c r="F505" s="224">
        <v>3</v>
      </c>
      <c r="G505" s="224">
        <f t="shared" si="15"/>
        <v>1</v>
      </c>
      <c r="H505" s="225"/>
    </row>
    <row r="506" spans="2:8" ht="12" customHeight="1">
      <c r="B506" s="222">
        <v>503</v>
      </c>
      <c r="C506" s="223" t="s">
        <v>1128</v>
      </c>
      <c r="D506" s="223" t="s">
        <v>645</v>
      </c>
      <c r="E506" s="223" t="str">
        <f t="shared" si="14"/>
        <v>Casnewydd - Trefesgob</v>
      </c>
      <c r="F506" s="224">
        <v>4</v>
      </c>
      <c r="G506" s="224">
        <f t="shared" si="15"/>
        <v>1</v>
      </c>
      <c r="H506" s="225"/>
    </row>
    <row r="507" spans="2:8" ht="12" customHeight="1">
      <c r="B507" s="222">
        <v>504</v>
      </c>
      <c r="C507" s="223" t="s">
        <v>1128</v>
      </c>
      <c r="D507" s="223" t="s">
        <v>646</v>
      </c>
      <c r="E507" s="223" t="str">
        <f t="shared" si="14"/>
        <v>Casnewydd - Caerllion</v>
      </c>
      <c r="F507" s="224">
        <v>5</v>
      </c>
      <c r="G507" s="224">
        <f t="shared" si="15"/>
        <v>1</v>
      </c>
      <c r="H507" s="225"/>
    </row>
    <row r="508" spans="2:8" ht="12" customHeight="1">
      <c r="B508" s="222">
        <v>505</v>
      </c>
      <c r="C508" s="223" t="s">
        <v>1128</v>
      </c>
      <c r="D508" s="223" t="s">
        <v>647</v>
      </c>
      <c r="E508" s="223" t="str">
        <f t="shared" si="14"/>
        <v>Casnewydd - Coedcernyw</v>
      </c>
      <c r="F508" s="224">
        <v>5</v>
      </c>
      <c r="G508" s="224">
        <f t="shared" si="15"/>
        <v>1</v>
      </c>
      <c r="H508" s="225"/>
    </row>
    <row r="509" spans="2:8" ht="12" customHeight="1">
      <c r="B509" s="222">
        <v>506</v>
      </c>
      <c r="C509" s="223" t="s">
        <v>1128</v>
      </c>
      <c r="D509" s="223" t="s">
        <v>648</v>
      </c>
      <c r="E509" s="223" t="str">
        <f t="shared" si="14"/>
        <v>Casnewydd - Gaer</v>
      </c>
      <c r="F509" s="224">
        <v>3</v>
      </c>
      <c r="G509" s="224">
        <f t="shared" si="15"/>
        <v>1</v>
      </c>
      <c r="H509" s="225"/>
    </row>
    <row r="510" spans="2:8" ht="12" customHeight="1">
      <c r="B510" s="222">
        <v>507</v>
      </c>
      <c r="C510" s="223" t="s">
        <v>1128</v>
      </c>
      <c r="D510" s="223" t="s">
        <v>649</v>
      </c>
      <c r="E510" s="223" t="str">
        <f t="shared" si="14"/>
        <v>Casnewydd - Allteuryn</v>
      </c>
      <c r="F510" s="224">
        <v>4</v>
      </c>
      <c r="G510" s="224">
        <f t="shared" si="15"/>
        <v>1</v>
      </c>
      <c r="H510" s="225"/>
    </row>
    <row r="511" spans="2:8" ht="12" customHeight="1">
      <c r="B511" s="222">
        <v>508</v>
      </c>
      <c r="C511" s="223" t="s">
        <v>1128</v>
      </c>
      <c r="D511" s="223" t="s">
        <v>650</v>
      </c>
      <c r="E511" s="223" t="str">
        <f t="shared" si="14"/>
        <v>Casnewydd - Graig</v>
      </c>
      <c r="F511" s="224">
        <v>3</v>
      </c>
      <c r="G511" s="224">
        <f t="shared" si="15"/>
        <v>1</v>
      </c>
      <c r="H511" s="225"/>
    </row>
    <row r="512" spans="2:8" ht="12" customHeight="1">
      <c r="B512" s="222">
        <v>509</v>
      </c>
      <c r="C512" s="223" t="s">
        <v>1128</v>
      </c>
      <c r="D512" s="223" t="s">
        <v>651</v>
      </c>
      <c r="E512" s="223" t="str">
        <f t="shared" si="14"/>
        <v>Casnewydd - Langstone</v>
      </c>
      <c r="F512" s="224">
        <v>5</v>
      </c>
      <c r="G512" s="224">
        <f t="shared" si="15"/>
        <v>1</v>
      </c>
      <c r="H512" s="225"/>
    </row>
    <row r="513" spans="2:8" ht="12" customHeight="1">
      <c r="B513" s="222">
        <v>510</v>
      </c>
      <c r="C513" s="223" t="s">
        <v>1128</v>
      </c>
      <c r="D513" s="223" t="s">
        <v>652</v>
      </c>
      <c r="E513" s="223" t="str">
        <f t="shared" si="14"/>
        <v>Casnewydd - Llanfaches</v>
      </c>
      <c r="F513" s="224">
        <v>5</v>
      </c>
      <c r="G513" s="224">
        <f t="shared" si="15"/>
        <v>1</v>
      </c>
      <c r="H513" s="225"/>
    </row>
    <row r="514" spans="2:8" ht="12" customHeight="1">
      <c r="B514" s="222">
        <v>511</v>
      </c>
      <c r="C514" s="223" t="s">
        <v>1128</v>
      </c>
      <c r="D514" s="223" t="s">
        <v>653</v>
      </c>
      <c r="E514" s="223" t="str">
        <f t="shared" si="14"/>
        <v>Casnewydd - Llan-wern</v>
      </c>
      <c r="F514" s="224">
        <v>3</v>
      </c>
      <c r="G514" s="224">
        <f t="shared" si="15"/>
        <v>1</v>
      </c>
      <c r="H514" s="225"/>
    </row>
    <row r="515" spans="2:8" ht="12" customHeight="1">
      <c r="B515" s="222">
        <v>512</v>
      </c>
      <c r="C515" s="223" t="s">
        <v>1128</v>
      </c>
      <c r="D515" s="223" t="s">
        <v>654</v>
      </c>
      <c r="E515" s="223" t="str">
        <f t="shared" si="14"/>
        <v>Casnewydd - Lliswyry</v>
      </c>
      <c r="F515" s="224">
        <v>3</v>
      </c>
      <c r="G515" s="224">
        <f t="shared" si="15"/>
        <v>1</v>
      </c>
      <c r="H515" s="225"/>
    </row>
    <row r="516" spans="2:8" ht="12" customHeight="1">
      <c r="B516" s="222">
        <v>513</v>
      </c>
      <c r="C516" s="223" t="s">
        <v>1128</v>
      </c>
      <c r="D516" s="223" t="s">
        <v>655</v>
      </c>
      <c r="E516" s="223" t="str">
        <f t="shared" si="14"/>
        <v>Casnewydd - Malpas</v>
      </c>
      <c r="F516" s="224">
        <v>3</v>
      </c>
      <c r="G516" s="224">
        <f t="shared" si="15"/>
        <v>1</v>
      </c>
      <c r="H516" s="225"/>
    </row>
    <row r="517" spans="2:8" ht="12" customHeight="1">
      <c r="B517" s="222">
        <v>514</v>
      </c>
      <c r="C517" s="223" t="s">
        <v>1128</v>
      </c>
      <c r="D517" s="223" t="s">
        <v>656</v>
      </c>
      <c r="E517" s="223" t="str">
        <f t="shared" ref="E517:E580" si="16">CONCATENATE(C517," - ",D517)</f>
        <v>Casnewydd - Maerun</v>
      </c>
      <c r="F517" s="224">
        <v>5</v>
      </c>
      <c r="G517" s="224">
        <f t="shared" ref="G517:G580" si="17">COUNTIF($D$4:$D$871,D517)</f>
        <v>1</v>
      </c>
      <c r="H517" s="225"/>
    </row>
    <row r="518" spans="2:8" ht="12" customHeight="1">
      <c r="B518" s="222">
        <v>515</v>
      </c>
      <c r="C518" s="223" t="s">
        <v>1128</v>
      </c>
      <c r="D518" s="223" t="s">
        <v>657</v>
      </c>
      <c r="E518" s="223" t="str">
        <f t="shared" si="16"/>
        <v>Casnewydd - Llanfihangel-y-fedw</v>
      </c>
      <c r="F518" s="224">
        <v>5</v>
      </c>
      <c r="G518" s="224">
        <f t="shared" si="17"/>
        <v>1</v>
      </c>
      <c r="H518" s="225"/>
    </row>
    <row r="519" spans="2:8" ht="12" customHeight="1">
      <c r="B519" s="222">
        <v>516</v>
      </c>
      <c r="C519" s="223" t="s">
        <v>1128</v>
      </c>
      <c r="D519" s="223" t="s">
        <v>658</v>
      </c>
      <c r="E519" s="223" t="str">
        <f t="shared" si="16"/>
        <v>Casnewydd - Trefonnen</v>
      </c>
      <c r="F519" s="224">
        <v>3</v>
      </c>
      <c r="G519" s="224">
        <f t="shared" si="17"/>
        <v>1</v>
      </c>
      <c r="H519" s="225"/>
    </row>
    <row r="520" spans="2:8" ht="12" customHeight="1">
      <c r="B520" s="222">
        <v>517</v>
      </c>
      <c r="C520" s="223" t="s">
        <v>1128</v>
      </c>
      <c r="D520" s="223" t="s">
        <v>659</v>
      </c>
      <c r="E520" s="223" t="str">
        <f t="shared" si="16"/>
        <v>Casnewydd - Pen-hw</v>
      </c>
      <c r="F520" s="224">
        <v>5</v>
      </c>
      <c r="G520" s="224">
        <f t="shared" si="17"/>
        <v>1</v>
      </c>
      <c r="H520" s="225"/>
    </row>
    <row r="521" spans="2:8" ht="12" customHeight="1">
      <c r="B521" s="222">
        <v>518</v>
      </c>
      <c r="C521" s="223" t="s">
        <v>1128</v>
      </c>
      <c r="D521" s="223" t="s">
        <v>660</v>
      </c>
      <c r="E521" s="223" t="str">
        <f t="shared" si="16"/>
        <v>Casnewydd - Pillgwenlli</v>
      </c>
      <c r="F521" s="224">
        <v>2</v>
      </c>
      <c r="G521" s="224">
        <f t="shared" si="17"/>
        <v>1</v>
      </c>
      <c r="H521" s="225"/>
    </row>
    <row r="522" spans="2:8" ht="12" customHeight="1">
      <c r="B522" s="222">
        <v>519</v>
      </c>
      <c r="C522" s="223" t="s">
        <v>1128</v>
      </c>
      <c r="D522" s="223" t="s">
        <v>661</v>
      </c>
      <c r="E522" s="223" t="str">
        <f t="shared" si="16"/>
        <v>Casnewydd - Redwick</v>
      </c>
      <c r="F522" s="224">
        <v>4</v>
      </c>
      <c r="G522" s="224">
        <f t="shared" si="17"/>
        <v>1</v>
      </c>
      <c r="H522" s="225"/>
    </row>
    <row r="523" spans="2:8" ht="12" customHeight="1">
      <c r="B523" s="222">
        <v>520</v>
      </c>
      <c r="C523" s="223" t="s">
        <v>1128</v>
      </c>
      <c r="D523" s="223" t="s">
        <v>662</v>
      </c>
      <c r="E523" s="223" t="str">
        <f t="shared" si="16"/>
        <v>Casnewydd - Ringland</v>
      </c>
      <c r="F523" s="224">
        <v>2</v>
      </c>
      <c r="G523" s="224">
        <f t="shared" si="17"/>
        <v>1</v>
      </c>
      <c r="H523" s="225"/>
    </row>
    <row r="524" spans="2:8" ht="12" customHeight="1">
      <c r="B524" s="222">
        <v>521</v>
      </c>
      <c r="C524" s="223" t="s">
        <v>1128</v>
      </c>
      <c r="D524" s="223" t="s">
        <v>663</v>
      </c>
      <c r="E524" s="223" t="str">
        <f t="shared" si="16"/>
        <v>Casnewydd - Tŷ-du</v>
      </c>
      <c r="F524" s="224">
        <v>4</v>
      </c>
      <c r="G524" s="224">
        <f t="shared" si="17"/>
        <v>1</v>
      </c>
      <c r="H524" s="225"/>
    </row>
    <row r="525" spans="2:8" ht="12" customHeight="1">
      <c r="B525" s="222">
        <v>522</v>
      </c>
      <c r="C525" s="223" t="s">
        <v>1128</v>
      </c>
      <c r="D525" s="223" t="s">
        <v>664</v>
      </c>
      <c r="E525" s="223" t="str">
        <f t="shared" si="16"/>
        <v>Casnewydd - Shaftesbury</v>
      </c>
      <c r="F525" s="224">
        <v>3</v>
      </c>
      <c r="G525" s="224">
        <f t="shared" si="17"/>
        <v>1</v>
      </c>
      <c r="H525" s="225"/>
    </row>
    <row r="526" spans="2:8" ht="12" customHeight="1">
      <c r="B526" s="222">
        <v>523</v>
      </c>
      <c r="C526" s="223" t="s">
        <v>1128</v>
      </c>
      <c r="D526" s="223" t="s">
        <v>665</v>
      </c>
      <c r="E526" s="223" t="str">
        <f t="shared" si="16"/>
        <v>Casnewydd - Sain Silian</v>
      </c>
      <c r="F526" s="224">
        <v>4</v>
      </c>
      <c r="G526" s="224">
        <f t="shared" si="17"/>
        <v>1</v>
      </c>
      <c r="H526" s="225"/>
    </row>
    <row r="527" spans="2:8" ht="12" customHeight="1">
      <c r="B527" s="222">
        <v>524</v>
      </c>
      <c r="C527" s="223" t="s">
        <v>1128</v>
      </c>
      <c r="D527" s="223" t="s">
        <v>666</v>
      </c>
      <c r="E527" s="223" t="str">
        <f t="shared" si="16"/>
        <v>Casnewydd - Stow Hill</v>
      </c>
      <c r="F527" s="224">
        <v>4</v>
      </c>
      <c r="G527" s="224">
        <f t="shared" si="17"/>
        <v>1</v>
      </c>
      <c r="H527" s="225"/>
    </row>
    <row r="528" spans="2:8" ht="12" customHeight="1">
      <c r="B528" s="222">
        <v>525</v>
      </c>
      <c r="C528" s="223" t="s">
        <v>1128</v>
      </c>
      <c r="D528" s="223" t="s">
        <v>667</v>
      </c>
      <c r="E528" s="223" t="str">
        <f t="shared" si="16"/>
        <v>Casnewydd - Parc Tredegar</v>
      </c>
      <c r="F528" s="224">
        <v>5</v>
      </c>
      <c r="G528" s="224">
        <f t="shared" si="17"/>
        <v>1</v>
      </c>
      <c r="H528" s="225"/>
    </row>
    <row r="529" spans="2:8" ht="12" customHeight="1">
      <c r="B529" s="222">
        <v>526</v>
      </c>
      <c r="C529" s="223" t="s">
        <v>1128</v>
      </c>
      <c r="D529" s="223" t="s">
        <v>668</v>
      </c>
      <c r="E529" s="223" t="str">
        <f t="shared" si="16"/>
        <v>Casnewydd - Victoria</v>
      </c>
      <c r="F529" s="224">
        <v>4</v>
      </c>
      <c r="G529" s="224">
        <f t="shared" si="17"/>
        <v>1</v>
      </c>
      <c r="H529" s="225"/>
    </row>
    <row r="530" spans="2:8" ht="12" customHeight="1">
      <c r="B530" s="222">
        <v>527</v>
      </c>
      <c r="C530" s="223" t="s">
        <v>1128</v>
      </c>
      <c r="D530" s="223" t="s">
        <v>669</v>
      </c>
      <c r="E530" s="223" t="str">
        <f t="shared" si="16"/>
        <v xml:space="preserve">Casnewydd - Gwynllŵg </v>
      </c>
      <c r="F530" s="224">
        <v>5</v>
      </c>
      <c r="G530" s="224">
        <f t="shared" si="17"/>
        <v>1</v>
      </c>
      <c r="H530" s="225"/>
    </row>
    <row r="531" spans="2:8" ht="12" customHeight="1">
      <c r="B531" s="222">
        <v>528</v>
      </c>
      <c r="C531" s="223" t="s">
        <v>1129</v>
      </c>
      <c r="D531" s="223" t="s">
        <v>670</v>
      </c>
      <c r="E531" s="223" t="str">
        <f t="shared" si="16"/>
        <v>Sir Benfro - Treamlod</v>
      </c>
      <c r="F531" s="224">
        <v>2</v>
      </c>
      <c r="G531" s="224">
        <f t="shared" si="17"/>
        <v>1</v>
      </c>
      <c r="H531" s="225"/>
    </row>
    <row r="532" spans="2:8" ht="12" customHeight="1">
      <c r="B532" s="222">
        <v>529</v>
      </c>
      <c r="C532" s="223" t="s">
        <v>1129</v>
      </c>
      <c r="D532" s="223" t="s">
        <v>671</v>
      </c>
      <c r="E532" s="223" t="str">
        <f t="shared" si="16"/>
        <v>Sir Benfro - Amroth</v>
      </c>
      <c r="F532" s="224">
        <v>2</v>
      </c>
      <c r="G532" s="224">
        <f t="shared" si="17"/>
        <v>1</v>
      </c>
      <c r="H532" s="225"/>
    </row>
    <row r="533" spans="2:8" ht="12" customHeight="1">
      <c r="B533" s="222">
        <v>530</v>
      </c>
      <c r="C533" s="223" t="s">
        <v>1129</v>
      </c>
      <c r="D533" s="223" t="s">
        <v>672</v>
      </c>
      <c r="E533" s="223" t="str">
        <f t="shared" si="16"/>
        <v xml:space="preserve">Sir Benfro - </v>
      </c>
      <c r="F533" s="224">
        <v>1</v>
      </c>
      <c r="G533" s="224">
        <f t="shared" si="17"/>
        <v>1</v>
      </c>
      <c r="H533" s="225"/>
    </row>
    <row r="534" spans="2:8" ht="12" customHeight="1">
      <c r="B534" s="222">
        <v>531</v>
      </c>
      <c r="C534" s="223" t="s">
        <v>1129</v>
      </c>
      <c r="D534" s="223" t="s">
        <v>673</v>
      </c>
      <c r="E534" s="223" t="str">
        <f t="shared" si="16"/>
        <v>Sir Benfro - Boncath</v>
      </c>
      <c r="F534" s="224">
        <v>1</v>
      </c>
      <c r="G534" s="224">
        <f t="shared" si="17"/>
        <v>1</v>
      </c>
      <c r="H534" s="225"/>
    </row>
    <row r="535" spans="2:8" ht="12" customHeight="1">
      <c r="B535" s="222">
        <v>532</v>
      </c>
      <c r="C535" s="223" t="s">
        <v>1129</v>
      </c>
      <c r="D535" s="223" t="s">
        <v>674</v>
      </c>
      <c r="E535" s="223" t="str">
        <f t="shared" si="16"/>
        <v>Sir Benfro - Breudeth</v>
      </c>
      <c r="F535" s="224">
        <v>1</v>
      </c>
      <c r="G535" s="224">
        <f t="shared" si="17"/>
        <v>1</v>
      </c>
      <c r="H535" s="225"/>
    </row>
    <row r="536" spans="2:8" ht="12" customHeight="1">
      <c r="B536" s="222">
        <v>533</v>
      </c>
      <c r="C536" s="223" t="s">
        <v>1129</v>
      </c>
      <c r="D536" s="223" t="s">
        <v>675</v>
      </c>
      <c r="E536" s="223" t="str">
        <f t="shared" si="16"/>
        <v>Sir Benfro - Burton</v>
      </c>
      <c r="F536" s="224">
        <v>2</v>
      </c>
      <c r="G536" s="224">
        <f t="shared" si="17"/>
        <v>1</v>
      </c>
      <c r="H536" s="225"/>
    </row>
    <row r="537" spans="2:8" ht="12" customHeight="1">
      <c r="B537" s="222">
        <v>534</v>
      </c>
      <c r="C537" s="223" t="s">
        <v>1129</v>
      </c>
      <c r="D537" s="223" t="s">
        <v>676</v>
      </c>
      <c r="E537" s="223" t="str">
        <f t="shared" si="16"/>
        <v>Sir Benfro - Camros</v>
      </c>
      <c r="F537" s="224">
        <v>2</v>
      </c>
      <c r="G537" s="224">
        <f t="shared" si="17"/>
        <v>1</v>
      </c>
      <c r="H537" s="225"/>
    </row>
    <row r="538" spans="2:8" ht="12" customHeight="1">
      <c r="B538" s="222">
        <v>535</v>
      </c>
      <c r="C538" s="223" t="s">
        <v>1129</v>
      </c>
      <c r="D538" s="223" t="s">
        <v>677</v>
      </c>
      <c r="E538" s="223" t="str">
        <f t="shared" si="16"/>
        <v>Sir Benfro - Caeriw</v>
      </c>
      <c r="F538" s="224">
        <v>2</v>
      </c>
      <c r="G538" s="224">
        <f t="shared" si="17"/>
        <v>1</v>
      </c>
      <c r="H538" s="225"/>
    </row>
    <row r="539" spans="2:8" ht="12" customHeight="1">
      <c r="B539" s="222">
        <v>536</v>
      </c>
      <c r="C539" s="223" t="s">
        <v>1129</v>
      </c>
      <c r="D539" s="223" t="s">
        <v>678</v>
      </c>
      <c r="E539" s="223" t="str">
        <f t="shared" si="16"/>
        <v>Sir Benfro - Castell Martin</v>
      </c>
      <c r="F539" s="224">
        <v>1</v>
      </c>
      <c r="G539" s="224">
        <f t="shared" si="17"/>
        <v>1</v>
      </c>
      <c r="H539" s="225"/>
    </row>
    <row r="540" spans="2:8" ht="12" customHeight="1">
      <c r="B540" s="222">
        <v>537</v>
      </c>
      <c r="C540" s="223" t="s">
        <v>1129</v>
      </c>
      <c r="D540" s="223" t="s">
        <v>679</v>
      </c>
      <c r="E540" s="223" t="str">
        <f t="shared" si="16"/>
        <v>Sir Benfro - Cilgerran</v>
      </c>
      <c r="F540" s="224">
        <v>1</v>
      </c>
      <c r="G540" s="224">
        <f t="shared" si="17"/>
        <v>1</v>
      </c>
      <c r="H540" s="225"/>
    </row>
    <row r="541" spans="2:8" ht="12" customHeight="1">
      <c r="B541" s="222">
        <v>538</v>
      </c>
      <c r="C541" s="223" t="s">
        <v>1129</v>
      </c>
      <c r="D541" s="223" t="s">
        <v>680</v>
      </c>
      <c r="E541" s="223" t="str">
        <f t="shared" si="16"/>
        <v>Sir Benfro - Clydey</v>
      </c>
      <c r="F541" s="224">
        <v>1</v>
      </c>
      <c r="G541" s="224">
        <f t="shared" si="17"/>
        <v>1</v>
      </c>
      <c r="H541" s="225"/>
    </row>
    <row r="542" spans="2:8" ht="12" customHeight="1">
      <c r="B542" s="222">
        <v>539</v>
      </c>
      <c r="C542" s="223" t="s">
        <v>1129</v>
      </c>
      <c r="D542" s="223" t="s">
        <v>681</v>
      </c>
      <c r="E542" s="223" t="str">
        <f t="shared" si="16"/>
        <v>Sir Benfro - Cosheston</v>
      </c>
      <c r="F542" s="224">
        <v>2</v>
      </c>
      <c r="G542" s="224">
        <f t="shared" si="17"/>
        <v>1</v>
      </c>
      <c r="H542" s="225"/>
    </row>
    <row r="543" spans="2:8" ht="12" customHeight="1">
      <c r="B543" s="222">
        <v>540</v>
      </c>
      <c r="C543" s="223" t="s">
        <v>1129</v>
      </c>
      <c r="D543" s="223" t="s">
        <v>682</v>
      </c>
      <c r="E543" s="223" t="str">
        <f t="shared" si="16"/>
        <v>Sir Benfro - Crymych</v>
      </c>
      <c r="F543" s="224">
        <v>1</v>
      </c>
      <c r="G543" s="224">
        <f t="shared" si="17"/>
        <v>1</v>
      </c>
      <c r="H543" s="225"/>
    </row>
    <row r="544" spans="2:8" ht="12" customHeight="1">
      <c r="B544" s="222">
        <v>541</v>
      </c>
      <c r="C544" s="223" t="s">
        <v>1129</v>
      </c>
      <c r="D544" s="223" t="s">
        <v>683</v>
      </c>
      <c r="E544" s="223" t="str">
        <f t="shared" si="16"/>
        <v>Sir Benfro - Cwm Gwaun</v>
      </c>
      <c r="F544" s="224">
        <v>1</v>
      </c>
      <c r="G544" s="224">
        <f t="shared" si="17"/>
        <v>1</v>
      </c>
      <c r="H544" s="225"/>
    </row>
    <row r="545" spans="2:8" ht="12" customHeight="1">
      <c r="B545" s="222">
        <v>542</v>
      </c>
      <c r="C545" s="223" t="s">
        <v>1129</v>
      </c>
      <c r="D545" s="223" t="s">
        <v>684</v>
      </c>
      <c r="E545" s="223" t="str">
        <f t="shared" si="16"/>
        <v>Sir Benfro - Dale</v>
      </c>
      <c r="F545" s="224">
        <v>2</v>
      </c>
      <c r="G545" s="224">
        <f t="shared" si="17"/>
        <v>1</v>
      </c>
      <c r="H545" s="225"/>
    </row>
    <row r="546" spans="2:8" ht="12" customHeight="1">
      <c r="B546" s="222">
        <v>543</v>
      </c>
      <c r="C546" s="223" t="s">
        <v>1129</v>
      </c>
      <c r="D546" s="223" t="s">
        <v>685</v>
      </c>
      <c r="E546" s="223" t="str">
        <f t="shared" si="16"/>
        <v>Sir Benfro - Dinas</v>
      </c>
      <c r="F546" s="224">
        <v>2</v>
      </c>
      <c r="G546" s="224">
        <f t="shared" si="17"/>
        <v>1</v>
      </c>
      <c r="H546" s="225"/>
    </row>
    <row r="547" spans="2:8" ht="12" customHeight="1">
      <c r="B547" s="222">
        <v>544</v>
      </c>
      <c r="C547" s="223" t="s">
        <v>1129</v>
      </c>
      <c r="D547" s="223" t="s">
        <v>686</v>
      </c>
      <c r="E547" s="223" t="str">
        <f t="shared" si="16"/>
        <v>Sir Benfro - Dwyrain Williamston</v>
      </c>
      <c r="F547" s="224">
        <v>2</v>
      </c>
      <c r="G547" s="224">
        <f t="shared" si="17"/>
        <v>1</v>
      </c>
      <c r="H547" s="225"/>
    </row>
    <row r="548" spans="2:8" ht="12" customHeight="1">
      <c r="B548" s="222">
        <v>545</v>
      </c>
      <c r="C548" s="223" t="s">
        <v>1129</v>
      </c>
      <c r="D548" s="223" t="s">
        <v>687</v>
      </c>
      <c r="E548" s="223" t="str">
        <f t="shared" si="16"/>
        <v>Sir Benfro - Eglwyswrw</v>
      </c>
      <c r="F548" s="224">
        <v>1</v>
      </c>
      <c r="G548" s="224">
        <f t="shared" si="17"/>
        <v>1</v>
      </c>
      <c r="H548" s="225"/>
    </row>
    <row r="549" spans="2:8" ht="12" customHeight="1">
      <c r="B549" s="222">
        <v>546</v>
      </c>
      <c r="C549" s="223" t="s">
        <v>1129</v>
      </c>
      <c r="D549" s="223" t="s">
        <v>688</v>
      </c>
      <c r="E549" s="223" t="str">
        <f t="shared" si="16"/>
        <v>Sir Benfro - Abergwaun ac Wdig</v>
      </c>
      <c r="F549" s="224">
        <v>2</v>
      </c>
      <c r="G549" s="224">
        <f t="shared" si="17"/>
        <v>1</v>
      </c>
      <c r="H549" s="225"/>
    </row>
    <row r="550" spans="2:8" ht="12" customHeight="1">
      <c r="B550" s="222">
        <v>547</v>
      </c>
      <c r="C550" s="223" t="s">
        <v>1129</v>
      </c>
      <c r="D550" s="223" t="s">
        <v>689</v>
      </c>
      <c r="E550" s="223" t="str">
        <f t="shared" si="16"/>
        <v>Sir Benfro - Freystrop</v>
      </c>
      <c r="F550" s="224">
        <v>2</v>
      </c>
      <c r="G550" s="224">
        <f t="shared" si="17"/>
        <v>1</v>
      </c>
      <c r="H550" s="225"/>
    </row>
    <row r="551" spans="2:8" ht="12" customHeight="1">
      <c r="B551" s="222">
        <v>548</v>
      </c>
      <c r="C551" s="223" t="s">
        <v>1129</v>
      </c>
      <c r="D551" s="223" t="s">
        <v>690</v>
      </c>
      <c r="E551" s="223" t="str">
        <f t="shared" si="16"/>
        <v>Sir Benfro - Hwlffordd</v>
      </c>
      <c r="F551" s="224">
        <v>3</v>
      </c>
      <c r="G551" s="224">
        <f t="shared" si="17"/>
        <v>1</v>
      </c>
      <c r="H551" s="225"/>
    </row>
    <row r="552" spans="2:8" ht="12" customHeight="1">
      <c r="B552" s="222">
        <v>549</v>
      </c>
      <c r="C552" s="223" t="s">
        <v>1129</v>
      </c>
      <c r="D552" s="223" t="s">
        <v>691</v>
      </c>
      <c r="E552" s="223" t="str">
        <f t="shared" si="16"/>
        <v>Sir Benfro - Cas-lai</v>
      </c>
      <c r="F552" s="224">
        <v>1</v>
      </c>
      <c r="G552" s="224">
        <f t="shared" si="17"/>
        <v>1</v>
      </c>
      <c r="H552" s="225"/>
    </row>
    <row r="553" spans="2:8" ht="12" customHeight="1">
      <c r="B553" s="222">
        <v>550</v>
      </c>
      <c r="C553" s="223" t="s">
        <v>1129</v>
      </c>
      <c r="D553" s="223" t="s">
        <v>692</v>
      </c>
      <c r="E553" s="223" t="str">
        <f t="shared" si="16"/>
        <v>Sir Benfro - Herbrandston</v>
      </c>
      <c r="F553" s="224">
        <v>2</v>
      </c>
      <c r="G553" s="224">
        <f t="shared" si="17"/>
        <v>1</v>
      </c>
      <c r="H553" s="225"/>
    </row>
    <row r="554" spans="2:8" ht="12" customHeight="1">
      <c r="B554" s="222">
        <v>551</v>
      </c>
      <c r="C554" s="223" t="s">
        <v>1129</v>
      </c>
      <c r="D554" s="223" t="s">
        <v>693</v>
      </c>
      <c r="E554" s="223" t="str">
        <f t="shared" si="16"/>
        <v>Sir Benfro - Hundleton</v>
      </c>
      <c r="F554" s="224">
        <v>2</v>
      </c>
      <c r="G554" s="224">
        <f t="shared" si="17"/>
        <v>1</v>
      </c>
      <c r="H554" s="225"/>
    </row>
    <row r="555" spans="2:8" ht="12" customHeight="1">
      <c r="B555" s="222">
        <v>552</v>
      </c>
      <c r="C555" s="223" t="s">
        <v>1129</v>
      </c>
      <c r="D555" s="223" t="s">
        <v>694</v>
      </c>
      <c r="E555" s="223" t="str">
        <f t="shared" si="16"/>
        <v>Sir Benfro - Jeffreyston</v>
      </c>
      <c r="F555" s="224">
        <v>1</v>
      </c>
      <c r="G555" s="224">
        <f t="shared" si="17"/>
        <v>1</v>
      </c>
      <c r="H555" s="225"/>
    </row>
    <row r="556" spans="2:8" ht="12" customHeight="1">
      <c r="B556" s="222">
        <v>553</v>
      </c>
      <c r="C556" s="223" t="s">
        <v>1129</v>
      </c>
      <c r="D556" s="223" t="s">
        <v>695</v>
      </c>
      <c r="E556" s="223" t="str">
        <f t="shared" si="16"/>
        <v>Sir Benfro - Johnston</v>
      </c>
      <c r="F556" s="224">
        <v>1</v>
      </c>
      <c r="G556" s="224">
        <f t="shared" si="17"/>
        <v>1</v>
      </c>
      <c r="H556" s="225"/>
    </row>
    <row r="557" spans="2:8" ht="12" customHeight="1">
      <c r="B557" s="222">
        <v>554</v>
      </c>
      <c r="C557" s="223" t="s">
        <v>1129</v>
      </c>
      <c r="D557" s="223" t="s">
        <v>696</v>
      </c>
      <c r="E557" s="223" t="str">
        <f t="shared" si="16"/>
        <v>Sir Benfro - Cilgeti/Begeli</v>
      </c>
      <c r="F557" s="224">
        <v>2</v>
      </c>
      <c r="G557" s="224">
        <f t="shared" si="17"/>
        <v>1</v>
      </c>
      <c r="H557" s="225"/>
    </row>
    <row r="558" spans="2:8" ht="12" customHeight="1">
      <c r="B558" s="222">
        <v>555</v>
      </c>
      <c r="C558" s="223" t="s">
        <v>1129</v>
      </c>
      <c r="D558" s="223" t="s">
        <v>697</v>
      </c>
      <c r="E558" s="223" t="str">
        <f t="shared" si="16"/>
        <v>Sir Benfro - Llanbedr Felffre</v>
      </c>
      <c r="F558" s="224">
        <v>1</v>
      </c>
      <c r="G558" s="224">
        <f t="shared" si="17"/>
        <v>1</v>
      </c>
      <c r="H558" s="225"/>
    </row>
    <row r="559" spans="2:8" ht="12" customHeight="1">
      <c r="B559" s="222">
        <v>556</v>
      </c>
      <c r="C559" s="223" t="s">
        <v>1129</v>
      </c>
      <c r="D559" s="223" t="s">
        <v>698</v>
      </c>
      <c r="E559" s="223" t="str">
        <f t="shared" si="16"/>
        <v>Sir Benfro - Llandyfái</v>
      </c>
      <c r="F559" s="224">
        <v>2</v>
      </c>
      <c r="G559" s="224">
        <f t="shared" si="17"/>
        <v>1</v>
      </c>
      <c r="H559" s="225"/>
    </row>
    <row r="560" spans="2:8" ht="12" customHeight="1">
      <c r="B560" s="222">
        <v>557</v>
      </c>
      <c r="C560" s="223" t="s">
        <v>1129</v>
      </c>
      <c r="D560" s="223" t="s">
        <v>699</v>
      </c>
      <c r="E560" s="223" t="str">
        <f t="shared" si="16"/>
        <v>Sir Benfro - Gorllewin Llandysilio</v>
      </c>
      <c r="F560" s="224">
        <v>1</v>
      </c>
      <c r="G560" s="224">
        <f t="shared" si="17"/>
        <v>1</v>
      </c>
      <c r="H560" s="225"/>
    </row>
    <row r="561" spans="2:8" ht="12" customHeight="1">
      <c r="B561" s="222">
        <v>558</v>
      </c>
      <c r="C561" s="223" t="s">
        <v>1129</v>
      </c>
      <c r="D561" s="223" t="s">
        <v>700</v>
      </c>
      <c r="E561" s="223" t="str">
        <f t="shared" si="16"/>
        <v>Sir Benfro - Treletert</v>
      </c>
      <c r="F561" s="224">
        <v>1</v>
      </c>
      <c r="G561" s="224">
        <f t="shared" si="17"/>
        <v>1</v>
      </c>
      <c r="H561" s="225"/>
    </row>
    <row r="562" spans="2:8" ht="12" customHeight="1">
      <c r="B562" s="222">
        <v>559</v>
      </c>
      <c r="C562" s="223" t="s">
        <v>1129</v>
      </c>
      <c r="D562" s="223" t="s">
        <v>701</v>
      </c>
      <c r="E562" s="223" t="str">
        <f t="shared" si="16"/>
        <v>Sir Benfro - Llanddewi Felffre</v>
      </c>
      <c r="F562" s="224">
        <v>1</v>
      </c>
      <c r="G562" s="224">
        <f t="shared" si="17"/>
        <v>1</v>
      </c>
      <c r="H562" s="225"/>
    </row>
    <row r="563" spans="2:8" ht="12" customHeight="1">
      <c r="B563" s="222">
        <v>560</v>
      </c>
      <c r="C563" s="223" t="s">
        <v>1129</v>
      </c>
      <c r="D563" s="223" t="s">
        <v>702</v>
      </c>
      <c r="E563" s="223" t="str">
        <f t="shared" si="16"/>
        <v>Sir Benfro - Llangwm a Hook</v>
      </c>
      <c r="F563" s="224">
        <v>2</v>
      </c>
      <c r="G563" s="224">
        <f t="shared" si="17"/>
        <v>1</v>
      </c>
      <c r="H563" s="225"/>
    </row>
    <row r="564" spans="2:8" ht="12" customHeight="1">
      <c r="B564" s="222">
        <v>561</v>
      </c>
      <c r="C564" s="223" t="s">
        <v>1129</v>
      </c>
      <c r="D564" s="223" t="s">
        <v>703</v>
      </c>
      <c r="E564" s="223" t="str">
        <f t="shared" si="16"/>
        <v>Sir Benfro - Llanrhian</v>
      </c>
      <c r="F564" s="224">
        <v>1</v>
      </c>
      <c r="G564" s="224">
        <f t="shared" si="17"/>
        <v>1</v>
      </c>
      <c r="H564" s="225"/>
    </row>
    <row r="565" spans="2:8" ht="12" customHeight="1">
      <c r="B565" s="222">
        <v>562</v>
      </c>
      <c r="C565" s="223" t="s">
        <v>1129</v>
      </c>
      <c r="D565" s="223" t="s">
        <v>704</v>
      </c>
      <c r="E565" s="223" t="str">
        <f t="shared" si="16"/>
        <v>Sir Benfro - Llanstadwel</v>
      </c>
      <c r="F565" s="224">
        <v>2</v>
      </c>
      <c r="G565" s="224">
        <f t="shared" si="17"/>
        <v>1</v>
      </c>
      <c r="H565" s="225"/>
    </row>
    <row r="566" spans="2:8" ht="12" customHeight="1">
      <c r="B566" s="222">
        <v>563</v>
      </c>
      <c r="C566" s="223" t="s">
        <v>1129</v>
      </c>
      <c r="D566" s="223" t="s">
        <v>705</v>
      </c>
      <c r="E566" s="223" t="str">
        <f t="shared" si="16"/>
        <v>Sir Benfro - Llanhuadain</v>
      </c>
      <c r="F566" s="224">
        <v>1</v>
      </c>
      <c r="G566" s="224">
        <f t="shared" si="17"/>
        <v>1</v>
      </c>
      <c r="H566" s="225"/>
    </row>
    <row r="567" spans="2:8" ht="12" customHeight="1">
      <c r="B567" s="222">
        <v>564</v>
      </c>
      <c r="C567" s="223" t="s">
        <v>1129</v>
      </c>
      <c r="D567" s="223" t="s">
        <v>706</v>
      </c>
      <c r="E567" s="223" t="str">
        <f t="shared" si="16"/>
        <v>Sir Benfro - Maenclochog</v>
      </c>
      <c r="F567" s="224">
        <v>1</v>
      </c>
      <c r="G567" s="224">
        <f t="shared" si="17"/>
        <v>1</v>
      </c>
      <c r="H567" s="225"/>
    </row>
    <row r="568" spans="2:8" ht="12" customHeight="1">
      <c r="B568" s="222">
        <v>565</v>
      </c>
      <c r="C568" s="223" t="s">
        <v>1129</v>
      </c>
      <c r="D568" s="223" t="s">
        <v>707</v>
      </c>
      <c r="E568" s="223" t="str">
        <f t="shared" si="16"/>
        <v>Sir Benfro - Maenorbŷr</v>
      </c>
      <c r="F568" s="224">
        <v>2</v>
      </c>
      <c r="G568" s="224">
        <f t="shared" si="17"/>
        <v>1</v>
      </c>
      <c r="H568" s="225"/>
    </row>
    <row r="569" spans="2:8" ht="12" customHeight="1">
      <c r="B569" s="222">
        <v>566</v>
      </c>
      <c r="C569" s="223" t="s">
        <v>1129</v>
      </c>
      <c r="D569" s="223" t="s">
        <v>708</v>
      </c>
      <c r="E569" s="223" t="str">
        <f t="shared" si="16"/>
        <v>Sir Benfro - Maenordeifi</v>
      </c>
      <c r="F569" s="224">
        <v>1</v>
      </c>
      <c r="G569" s="224">
        <f t="shared" si="17"/>
        <v>1</v>
      </c>
      <c r="H569" s="225"/>
    </row>
    <row r="570" spans="2:8" ht="12" customHeight="1">
      <c r="B570" s="222">
        <v>567</v>
      </c>
      <c r="C570" s="223" t="s">
        <v>1129</v>
      </c>
      <c r="D570" s="223" t="s">
        <v>709</v>
      </c>
      <c r="E570" s="223" t="str">
        <f t="shared" si="16"/>
        <v>Sir Benfro - Marloes a Saint-y-brid</v>
      </c>
      <c r="F570" s="224">
        <v>1</v>
      </c>
      <c r="G570" s="224">
        <f t="shared" si="17"/>
        <v>1</v>
      </c>
      <c r="H570" s="225"/>
    </row>
    <row r="571" spans="2:8" ht="12" customHeight="1">
      <c r="B571" s="222">
        <v>568</v>
      </c>
      <c r="C571" s="223" t="s">
        <v>1129</v>
      </c>
      <c r="D571" s="223" t="s">
        <v>710</v>
      </c>
      <c r="E571" s="223" t="str">
        <f t="shared" si="16"/>
        <v>Sir Benfro - Martletwy</v>
      </c>
      <c r="F571" s="224">
        <v>1</v>
      </c>
      <c r="G571" s="224">
        <f t="shared" si="17"/>
        <v>1</v>
      </c>
      <c r="H571" s="225"/>
    </row>
    <row r="572" spans="2:8" ht="12" customHeight="1">
      <c r="B572" s="222">
        <v>569</v>
      </c>
      <c r="C572" s="223" t="s">
        <v>1129</v>
      </c>
      <c r="D572" s="223" t="s">
        <v>711</v>
      </c>
      <c r="E572" s="223" t="str">
        <f t="shared" si="16"/>
        <v>Sir Benfro - Mathri</v>
      </c>
      <c r="F572" s="224">
        <v>1</v>
      </c>
      <c r="G572" s="224">
        <f t="shared" si="17"/>
        <v>1</v>
      </c>
      <c r="H572" s="225"/>
    </row>
    <row r="573" spans="2:8" ht="12" customHeight="1">
      <c r="B573" s="222">
        <v>570</v>
      </c>
      <c r="C573" s="223" t="s">
        <v>1129</v>
      </c>
      <c r="D573" s="223" t="s">
        <v>712</v>
      </c>
      <c r="E573" s="223" t="str">
        <f t="shared" si="16"/>
        <v>Sir Benfro - Pontfadlen</v>
      </c>
      <c r="F573" s="224">
        <v>2</v>
      </c>
      <c r="G573" s="224">
        <f t="shared" si="17"/>
        <v>1</v>
      </c>
      <c r="H573" s="225"/>
    </row>
    <row r="574" spans="2:8" ht="12" customHeight="1">
      <c r="B574" s="222">
        <v>571</v>
      </c>
      <c r="C574" s="223" t="s">
        <v>1129</v>
      </c>
      <c r="D574" s="223" t="s">
        <v>713</v>
      </c>
      <c r="E574" s="223" t="str">
        <f t="shared" si="16"/>
        <v>Sir Benfro - Aberdaugleddau</v>
      </c>
      <c r="F574" s="224">
        <v>2</v>
      </c>
      <c r="G574" s="224">
        <f t="shared" si="17"/>
        <v>1</v>
      </c>
      <c r="H574" s="225"/>
    </row>
    <row r="575" spans="2:8" ht="12" customHeight="1">
      <c r="B575" s="222">
        <v>572</v>
      </c>
      <c r="C575" s="223" t="s">
        <v>1129</v>
      </c>
      <c r="D575" s="223" t="s">
        <v>714</v>
      </c>
      <c r="E575" s="223" t="str">
        <f t="shared" si="16"/>
        <v>Sir Benfro - Mynachlog-Ddu</v>
      </c>
      <c r="F575" s="224">
        <v>1</v>
      </c>
      <c r="G575" s="224">
        <f t="shared" si="17"/>
        <v>1</v>
      </c>
      <c r="H575" s="225"/>
    </row>
    <row r="576" spans="2:8" ht="12" customHeight="1">
      <c r="B576" s="222">
        <v>573</v>
      </c>
      <c r="C576" s="223" t="s">
        <v>1129</v>
      </c>
      <c r="D576" s="223" t="s">
        <v>715</v>
      </c>
      <c r="E576" s="223" t="str">
        <f t="shared" si="16"/>
        <v>Sir Benfro - Arberth</v>
      </c>
      <c r="F576" s="224">
        <v>2</v>
      </c>
      <c r="G576" s="224">
        <f t="shared" si="17"/>
        <v>1</v>
      </c>
      <c r="H576" s="225"/>
    </row>
    <row r="577" spans="2:8" ht="12" customHeight="1">
      <c r="B577" s="222">
        <v>574</v>
      </c>
      <c r="C577" s="223" t="s">
        <v>1129</v>
      </c>
      <c r="D577" s="223" t="s">
        <v>716</v>
      </c>
      <c r="E577" s="223" t="str">
        <f t="shared" si="16"/>
        <v>Sir Benfro - Afon Nyfer</v>
      </c>
      <c r="F577" s="224">
        <v>2</v>
      </c>
      <c r="G577" s="224">
        <f t="shared" si="17"/>
        <v>1</v>
      </c>
      <c r="H577" s="225"/>
    </row>
    <row r="578" spans="2:8" ht="12" customHeight="1">
      <c r="B578" s="222">
        <v>575</v>
      </c>
      <c r="C578" s="223" t="s">
        <v>1129</v>
      </c>
      <c r="D578" s="223" t="s">
        <v>717</v>
      </c>
      <c r="E578" s="223" t="str">
        <f t="shared" si="16"/>
        <v>Sir Benfro - Y Mot</v>
      </c>
      <c r="F578" s="224">
        <v>1</v>
      </c>
      <c r="G578" s="224">
        <f t="shared" si="17"/>
        <v>1</v>
      </c>
      <c r="H578" s="225"/>
    </row>
    <row r="579" spans="2:8" ht="12" customHeight="1">
      <c r="B579" s="222">
        <v>576</v>
      </c>
      <c r="C579" s="223" t="s">
        <v>1129</v>
      </c>
      <c r="D579" s="223" t="s">
        <v>112</v>
      </c>
      <c r="E579" s="223" t="str">
        <f t="shared" si="16"/>
        <v>Sir Benfro - Trefdraeth</v>
      </c>
      <c r="F579" s="224">
        <v>2</v>
      </c>
      <c r="G579" s="224">
        <f t="shared" si="17"/>
        <v>1</v>
      </c>
      <c r="H579" s="225"/>
    </row>
    <row r="580" spans="2:8" ht="12" customHeight="1">
      <c r="B580" s="222">
        <v>577</v>
      </c>
      <c r="C580" s="223" t="s">
        <v>1129</v>
      </c>
      <c r="D580" s="223" t="s">
        <v>718</v>
      </c>
      <c r="E580" s="223" t="str">
        <f t="shared" si="16"/>
        <v>Sir Benfro - Neyland</v>
      </c>
      <c r="F580" s="224">
        <v>2</v>
      </c>
      <c r="G580" s="224">
        <f t="shared" si="17"/>
        <v>1</v>
      </c>
      <c r="H580" s="225"/>
    </row>
    <row r="581" spans="2:8" ht="12" customHeight="1">
      <c r="B581" s="222">
        <v>578</v>
      </c>
      <c r="C581" s="223" t="s">
        <v>1129</v>
      </c>
      <c r="D581" s="223" t="s">
        <v>719</v>
      </c>
      <c r="E581" s="223" t="str">
        <f t="shared" ref="E581:E644" si="18">CONCATENATE(C581," - ",D581)</f>
        <v>Sir Benfro - Nolton a'r Garn</v>
      </c>
      <c r="F581" s="224">
        <v>2</v>
      </c>
      <c r="G581" s="224">
        <f t="shared" ref="G581:G644" si="19">COUNTIF($D$4:$D$871,D581)</f>
        <v>1</v>
      </c>
      <c r="H581" s="225"/>
    </row>
    <row r="582" spans="2:8" ht="12" customHeight="1">
      <c r="B582" s="222">
        <v>579</v>
      </c>
      <c r="C582" s="223" t="s">
        <v>1129</v>
      </c>
      <c r="D582" s="223" t="s">
        <v>720</v>
      </c>
      <c r="E582" s="223" t="str">
        <f t="shared" si="18"/>
        <v>Sir Benfro - Penfro</v>
      </c>
      <c r="F582" s="224">
        <v>2</v>
      </c>
      <c r="G582" s="224">
        <f t="shared" si="19"/>
        <v>1</v>
      </c>
      <c r="H582" s="225"/>
    </row>
    <row r="583" spans="2:8" ht="12" customHeight="1">
      <c r="B583" s="222">
        <v>580</v>
      </c>
      <c r="C583" s="223" t="s">
        <v>1129</v>
      </c>
      <c r="D583" s="223" t="s">
        <v>721</v>
      </c>
      <c r="E583" s="223" t="str">
        <f t="shared" si="18"/>
        <v>Sir Benfro - Doc Penfro</v>
      </c>
      <c r="F583" s="224">
        <v>2</v>
      </c>
      <c r="G583" s="224">
        <f t="shared" si="19"/>
        <v>1</v>
      </c>
      <c r="H583" s="225"/>
    </row>
    <row r="584" spans="2:8" ht="12" customHeight="1">
      <c r="B584" s="222">
        <v>581</v>
      </c>
      <c r="C584" s="223" t="s">
        <v>1129</v>
      </c>
      <c r="D584" s="223" t="s">
        <v>722</v>
      </c>
      <c r="E584" s="223" t="str">
        <f t="shared" si="18"/>
        <v>Sir Benfro - Penalun</v>
      </c>
      <c r="F584" s="224">
        <v>2</v>
      </c>
      <c r="G584" s="224">
        <f t="shared" si="19"/>
        <v>1</v>
      </c>
      <c r="H584" s="225"/>
    </row>
    <row r="585" spans="2:8" ht="12" customHeight="1">
      <c r="B585" s="222">
        <v>582</v>
      </c>
      <c r="C585" s="223" t="s">
        <v>1129</v>
      </c>
      <c r="D585" s="223" t="s">
        <v>723</v>
      </c>
      <c r="E585" s="223" t="str">
        <f t="shared" si="18"/>
        <v>Sir Benfro - Pencaer</v>
      </c>
      <c r="F585" s="224">
        <v>1</v>
      </c>
      <c r="G585" s="224">
        <f t="shared" si="19"/>
        <v>1</v>
      </c>
      <c r="H585" s="225"/>
    </row>
    <row r="586" spans="2:8" ht="12" customHeight="1">
      <c r="B586" s="222">
        <v>583</v>
      </c>
      <c r="C586" s="223" t="s">
        <v>1129</v>
      </c>
      <c r="D586" s="223" t="s">
        <v>724</v>
      </c>
      <c r="E586" s="223" t="str">
        <f t="shared" si="18"/>
        <v>Sir Benfro - Cas-mael</v>
      </c>
      <c r="F586" s="224">
        <v>1</v>
      </c>
      <c r="G586" s="224">
        <f t="shared" si="19"/>
        <v>1</v>
      </c>
      <c r="H586" s="225"/>
    </row>
    <row r="587" spans="2:8" ht="12" customHeight="1">
      <c r="B587" s="222">
        <v>584</v>
      </c>
      <c r="C587" s="223" t="s">
        <v>1129</v>
      </c>
      <c r="D587" s="223" t="s">
        <v>725</v>
      </c>
      <c r="E587" s="223" t="str">
        <f t="shared" si="18"/>
        <v>Sir Benfro - Rosemarket</v>
      </c>
      <c r="F587" s="224">
        <v>1</v>
      </c>
      <c r="G587" s="224">
        <f t="shared" si="19"/>
        <v>1</v>
      </c>
      <c r="H587" s="225"/>
    </row>
    <row r="588" spans="2:8" ht="12" customHeight="1">
      <c r="B588" s="222">
        <v>585</v>
      </c>
      <c r="C588" s="223" t="s">
        <v>1129</v>
      </c>
      <c r="D588" s="223" t="s">
        <v>726</v>
      </c>
      <c r="E588" s="223" t="str">
        <f t="shared" si="18"/>
        <v>Sir Benfro - Rudbaxton</v>
      </c>
      <c r="F588" s="224">
        <v>2</v>
      </c>
      <c r="G588" s="224">
        <f t="shared" si="19"/>
        <v>1</v>
      </c>
      <c r="H588" s="225"/>
    </row>
    <row r="589" spans="2:8" ht="12" customHeight="1">
      <c r="B589" s="222">
        <v>586</v>
      </c>
      <c r="C589" s="223" t="s">
        <v>1129</v>
      </c>
      <c r="D589" s="223" t="s">
        <v>727</v>
      </c>
      <c r="E589" s="223" t="str">
        <f t="shared" si="18"/>
        <v>Sir Benfro - Saundersfoot</v>
      </c>
      <c r="F589" s="224">
        <v>3</v>
      </c>
      <c r="G589" s="224">
        <f t="shared" si="19"/>
        <v>1</v>
      </c>
      <c r="H589" s="225"/>
    </row>
    <row r="590" spans="2:8" ht="12" customHeight="1">
      <c r="B590" s="222">
        <v>587</v>
      </c>
      <c r="C590" s="223" t="s">
        <v>1129</v>
      </c>
      <c r="D590" s="223" t="s">
        <v>728</v>
      </c>
      <c r="E590" s="223" t="str">
        <f t="shared" si="18"/>
        <v>Sir Benfro - Scleddau</v>
      </c>
      <c r="F590" s="224">
        <v>1</v>
      </c>
      <c r="G590" s="224">
        <f t="shared" si="19"/>
        <v>1</v>
      </c>
      <c r="H590" s="225"/>
    </row>
    <row r="591" spans="2:8" ht="12" customHeight="1">
      <c r="B591" s="222">
        <v>588</v>
      </c>
      <c r="C591" s="223" t="s">
        <v>1129</v>
      </c>
      <c r="D591" s="223" t="s">
        <v>729</v>
      </c>
      <c r="E591" s="223" t="str">
        <f t="shared" si="18"/>
        <v>Sir Benfro - Slebets</v>
      </c>
      <c r="F591" s="224">
        <v>1</v>
      </c>
      <c r="G591" s="224">
        <f t="shared" si="19"/>
        <v>1</v>
      </c>
      <c r="H591" s="225"/>
    </row>
    <row r="592" spans="2:8" ht="12" customHeight="1">
      <c r="B592" s="222">
        <v>589</v>
      </c>
      <c r="C592" s="223" t="s">
        <v>1129</v>
      </c>
      <c r="D592" s="223" t="s">
        <v>730</v>
      </c>
      <c r="E592" s="223" t="str">
        <f t="shared" si="18"/>
        <v>Sir Benfro - Solfach</v>
      </c>
      <c r="F592" s="224">
        <v>2</v>
      </c>
      <c r="G592" s="224">
        <f t="shared" si="19"/>
        <v>1</v>
      </c>
      <c r="H592" s="225"/>
    </row>
    <row r="593" spans="2:8" ht="12" customHeight="1">
      <c r="B593" s="222">
        <v>590</v>
      </c>
      <c r="C593" s="223" t="s">
        <v>1129</v>
      </c>
      <c r="D593" s="223" t="s">
        <v>731</v>
      </c>
      <c r="E593" s="223" t="str">
        <f t="shared" si="18"/>
        <v>Sir Benfro - Spittal</v>
      </c>
      <c r="F593" s="224">
        <v>2</v>
      </c>
      <c r="G593" s="224">
        <f t="shared" si="19"/>
        <v>1</v>
      </c>
      <c r="H593" s="225"/>
    </row>
    <row r="594" spans="2:8" ht="12" customHeight="1">
      <c r="B594" s="222">
        <v>591</v>
      </c>
      <c r="C594" s="223" t="s">
        <v>1129</v>
      </c>
      <c r="D594" s="223" t="s">
        <v>732</v>
      </c>
      <c r="E594" s="223" t="str">
        <f t="shared" si="18"/>
        <v>Sir Benfro - Clos y Gadeirlan a Thŷ Ddewi</v>
      </c>
      <c r="F594" s="224">
        <v>2</v>
      </c>
      <c r="G594" s="224">
        <f t="shared" si="19"/>
        <v>1</v>
      </c>
      <c r="H594" s="225"/>
    </row>
    <row r="595" spans="2:8" ht="12" customHeight="1">
      <c r="B595" s="222">
        <v>592</v>
      </c>
      <c r="C595" s="223" t="s">
        <v>1129</v>
      </c>
      <c r="D595" s="223" t="s">
        <v>733</v>
      </c>
      <c r="E595" s="223" t="str">
        <f t="shared" si="18"/>
        <v>Sir Benfro - Llandudoch</v>
      </c>
      <c r="F595" s="224">
        <v>2</v>
      </c>
      <c r="G595" s="224">
        <f t="shared" si="19"/>
        <v>1</v>
      </c>
      <c r="H595" s="225"/>
    </row>
    <row r="596" spans="2:8" ht="12" customHeight="1">
      <c r="B596" s="222">
        <v>593</v>
      </c>
      <c r="C596" s="223" t="s">
        <v>1129</v>
      </c>
      <c r="D596" s="223" t="s">
        <v>734</v>
      </c>
      <c r="E596" s="223" t="str">
        <f t="shared" si="18"/>
        <v>Sir Benfro - St Florence</v>
      </c>
      <c r="F596" s="224">
        <v>2</v>
      </c>
      <c r="G596" s="224">
        <f t="shared" si="19"/>
        <v>1</v>
      </c>
      <c r="H596" s="225"/>
    </row>
    <row r="597" spans="2:8" ht="12" customHeight="1">
      <c r="B597" s="222">
        <v>594</v>
      </c>
      <c r="C597" s="223" t="s">
        <v>1129</v>
      </c>
      <c r="D597" s="223" t="s">
        <v>735</v>
      </c>
      <c r="E597" s="223" t="str">
        <f t="shared" si="18"/>
        <v>Sir Benfro - Llanisan-yn-Rhos</v>
      </c>
      <c r="F597" s="224">
        <v>2</v>
      </c>
      <c r="G597" s="224">
        <f t="shared" si="19"/>
        <v>1</v>
      </c>
      <c r="H597" s="225"/>
    </row>
    <row r="598" spans="2:8" ht="12" customHeight="1">
      <c r="B598" s="222">
        <v>595</v>
      </c>
      <c r="C598" s="223" t="s">
        <v>1129</v>
      </c>
      <c r="D598" s="223" t="s">
        <v>736</v>
      </c>
      <c r="E598" s="223" t="str">
        <f t="shared" si="18"/>
        <v>Sir Benfro - St Mary Out Liberty</v>
      </c>
      <c r="F598" s="224">
        <v>3</v>
      </c>
      <c r="G598" s="224">
        <f t="shared" si="19"/>
        <v>1</v>
      </c>
      <c r="H598" s="225"/>
    </row>
    <row r="599" spans="2:8" ht="12" customHeight="1">
      <c r="B599" s="222">
        <v>596</v>
      </c>
      <c r="C599" s="223" t="s">
        <v>1129</v>
      </c>
      <c r="D599" s="223" t="s">
        <v>737</v>
      </c>
      <c r="E599" s="223" t="str">
        <f t="shared" si="18"/>
        <v>Sir Benfro - Ystagbwll</v>
      </c>
      <c r="F599" s="224">
        <v>1</v>
      </c>
      <c r="G599" s="224">
        <f t="shared" si="19"/>
        <v>1</v>
      </c>
      <c r="H599" s="225"/>
    </row>
    <row r="600" spans="2:8" ht="12" customHeight="1">
      <c r="B600" s="222">
        <v>597</v>
      </c>
      <c r="C600" s="223" t="s">
        <v>1129</v>
      </c>
      <c r="D600" s="223" t="s">
        <v>738</v>
      </c>
      <c r="E600" s="223" t="str">
        <f t="shared" si="18"/>
        <v>Sir Benfro - Tredemel</v>
      </c>
      <c r="F600" s="224">
        <v>2</v>
      </c>
      <c r="G600" s="224">
        <f t="shared" si="19"/>
        <v>1</v>
      </c>
      <c r="H600" s="225"/>
    </row>
    <row r="601" spans="2:8" ht="12" customHeight="1">
      <c r="B601" s="222">
        <v>598</v>
      </c>
      <c r="C601" s="223" t="s">
        <v>1129</v>
      </c>
      <c r="D601" s="223" t="s">
        <v>739</v>
      </c>
      <c r="E601" s="223" t="str">
        <f t="shared" si="18"/>
        <v>Sir Benfro - Dinbych-y-pysgod</v>
      </c>
      <c r="F601" s="224">
        <v>4</v>
      </c>
      <c r="G601" s="224">
        <f t="shared" si="19"/>
        <v>1</v>
      </c>
      <c r="H601" s="225"/>
    </row>
    <row r="602" spans="2:8" ht="12" customHeight="1">
      <c r="B602" s="222">
        <v>599</v>
      </c>
      <c r="C602" s="223" t="s">
        <v>1129</v>
      </c>
      <c r="D602" s="223" t="s">
        <v>740</v>
      </c>
      <c r="E602" s="223" t="str">
        <f t="shared" si="18"/>
        <v>Sir Benfro - The Havens</v>
      </c>
      <c r="F602" s="224">
        <v>2</v>
      </c>
      <c r="G602" s="224">
        <f t="shared" si="19"/>
        <v>1</v>
      </c>
      <c r="H602" s="225"/>
    </row>
    <row r="603" spans="2:8" ht="12" customHeight="1">
      <c r="B603" s="222">
        <v>600</v>
      </c>
      <c r="C603" s="223" t="s">
        <v>1129</v>
      </c>
      <c r="D603" s="223" t="s">
        <v>741</v>
      </c>
      <c r="E603" s="223" t="str">
        <f t="shared" si="18"/>
        <v>Sir Benfro - Tiers Cross</v>
      </c>
      <c r="F603" s="224">
        <v>1</v>
      </c>
      <c r="G603" s="224">
        <f t="shared" si="19"/>
        <v>1</v>
      </c>
      <c r="H603" s="225"/>
    </row>
    <row r="604" spans="2:8" ht="12" customHeight="1">
      <c r="B604" s="222">
        <v>601</v>
      </c>
      <c r="C604" s="223" t="s">
        <v>1129</v>
      </c>
      <c r="D604" s="223" t="s">
        <v>742</v>
      </c>
      <c r="E604" s="223" t="str">
        <f t="shared" si="18"/>
        <v>Sir Benfro - Trecŵn</v>
      </c>
      <c r="F604" s="224">
        <v>1</v>
      </c>
      <c r="G604" s="224">
        <f t="shared" si="19"/>
        <v>1</v>
      </c>
      <c r="H604" s="225"/>
    </row>
    <row r="605" spans="2:8" ht="12" customHeight="1">
      <c r="B605" s="222">
        <v>602</v>
      </c>
      <c r="C605" s="223" t="s">
        <v>1129</v>
      </c>
      <c r="D605" s="223" t="s">
        <v>743</v>
      </c>
      <c r="E605" s="223" t="str">
        <f t="shared" si="18"/>
        <v>Sir Benfro - Uzmaston a Boulston</v>
      </c>
      <c r="F605" s="224">
        <v>2</v>
      </c>
      <c r="G605" s="224">
        <f t="shared" si="19"/>
        <v>1</v>
      </c>
      <c r="H605" s="225"/>
    </row>
    <row r="606" spans="2:8" ht="12" customHeight="1">
      <c r="B606" s="222">
        <v>603</v>
      </c>
      <c r="C606" s="223" t="s">
        <v>1129</v>
      </c>
      <c r="D606" s="223" t="s">
        <v>744</v>
      </c>
      <c r="E606" s="223" t="str">
        <f t="shared" si="18"/>
        <v>Sir Benfro - Castell Gwlachmai</v>
      </c>
      <c r="F606" s="224">
        <v>1</v>
      </c>
      <c r="G606" s="224">
        <f t="shared" si="19"/>
        <v>1</v>
      </c>
      <c r="H606" s="225"/>
    </row>
    <row r="607" spans="2:8" ht="12" customHeight="1">
      <c r="B607" s="222">
        <v>604</v>
      </c>
      <c r="C607" s="223" t="s">
        <v>1129</v>
      </c>
      <c r="D607" s="223" t="s">
        <v>745</v>
      </c>
      <c r="E607" s="223" t="str">
        <f t="shared" si="18"/>
        <v>Sir Benfro - Cas-wis</v>
      </c>
      <c r="F607" s="224">
        <v>1</v>
      </c>
      <c r="G607" s="224">
        <f t="shared" si="19"/>
        <v>1</v>
      </c>
      <c r="H607" s="225"/>
    </row>
    <row r="608" spans="2:8" ht="12" customHeight="1">
      <c r="B608" s="222">
        <v>605</v>
      </c>
      <c r="C608" s="223" t="s">
        <v>1129</v>
      </c>
      <c r="D608" s="223" t="s">
        <v>746</v>
      </c>
      <c r="E608" s="223" t="str">
        <f t="shared" si="18"/>
        <v>Sir Benfro - Casblaidd</v>
      </c>
      <c r="F608" s="224">
        <v>1</v>
      </c>
      <c r="G608" s="224">
        <f t="shared" si="19"/>
        <v>1</v>
      </c>
      <c r="H608" s="225"/>
    </row>
    <row r="609" spans="2:8" ht="12" customHeight="1">
      <c r="B609" s="222">
        <v>606</v>
      </c>
      <c r="C609" s="223" t="s">
        <v>1130</v>
      </c>
      <c r="D609" s="223" t="s">
        <v>747</v>
      </c>
      <c r="E609" s="223" t="str">
        <f t="shared" si="18"/>
        <v>Powys - Abaty Cwm-hir</v>
      </c>
      <c r="F609" s="224">
        <v>1</v>
      </c>
      <c r="G609" s="224">
        <f t="shared" si="19"/>
        <v>1</v>
      </c>
      <c r="H609" s="225"/>
    </row>
    <row r="610" spans="2:8" ht="12" customHeight="1">
      <c r="B610" s="222">
        <v>607</v>
      </c>
      <c r="C610" s="223" t="s">
        <v>1130</v>
      </c>
      <c r="D610" s="223" t="s">
        <v>748</v>
      </c>
      <c r="E610" s="223" t="str">
        <f t="shared" si="18"/>
        <v>Powys - Aberedw</v>
      </c>
      <c r="F610" s="224">
        <v>1</v>
      </c>
      <c r="G610" s="224">
        <f t="shared" si="19"/>
        <v>1</v>
      </c>
      <c r="H610" s="225"/>
    </row>
    <row r="611" spans="2:8" ht="12" customHeight="1">
      <c r="B611" s="222">
        <v>608</v>
      </c>
      <c r="C611" s="223" t="s">
        <v>1130</v>
      </c>
      <c r="D611" s="223" t="s">
        <v>749</v>
      </c>
      <c r="E611" s="223" t="str">
        <f t="shared" si="18"/>
        <v>Powys - Aberhafesb</v>
      </c>
      <c r="F611" s="224">
        <v>3</v>
      </c>
      <c r="G611" s="224">
        <f t="shared" si="19"/>
        <v>1</v>
      </c>
      <c r="H611" s="225"/>
    </row>
    <row r="612" spans="2:8" ht="12" customHeight="1">
      <c r="B612" s="222">
        <v>609</v>
      </c>
      <c r="C612" s="223" t="s">
        <v>1130</v>
      </c>
      <c r="D612" s="223" t="s">
        <v>750</v>
      </c>
      <c r="E612" s="223" t="str">
        <f t="shared" si="18"/>
        <v>Powys - Banwy</v>
      </c>
      <c r="F612" s="224">
        <v>2</v>
      </c>
      <c r="G612" s="224">
        <f t="shared" si="19"/>
        <v>1</v>
      </c>
      <c r="H612" s="225"/>
    </row>
    <row r="613" spans="2:8" ht="12" customHeight="1">
      <c r="B613" s="222">
        <v>610</v>
      </c>
      <c r="C613" s="223" t="s">
        <v>1130</v>
      </c>
      <c r="D613" s="223" t="s">
        <v>751</v>
      </c>
      <c r="E613" s="223" t="str">
        <f t="shared" si="18"/>
        <v>Powys - Bausley a Chrugion</v>
      </c>
      <c r="F613" s="224">
        <v>3</v>
      </c>
      <c r="G613" s="224">
        <f t="shared" si="19"/>
        <v>1</v>
      </c>
      <c r="H613" s="225"/>
    </row>
    <row r="614" spans="2:8" ht="12" customHeight="1">
      <c r="B614" s="222">
        <v>611</v>
      </c>
      <c r="C614" s="223" t="s">
        <v>1130</v>
      </c>
      <c r="D614" s="223" t="s">
        <v>752</v>
      </c>
      <c r="E614" s="223" t="str">
        <f t="shared" si="18"/>
        <v>Powys - Bugeildy</v>
      </c>
      <c r="F614" s="224">
        <v>1</v>
      </c>
      <c r="G614" s="224">
        <f t="shared" si="19"/>
        <v>1</v>
      </c>
      <c r="H614" s="225"/>
    </row>
    <row r="615" spans="2:8" ht="12" customHeight="1">
      <c r="B615" s="222">
        <v>612</v>
      </c>
      <c r="C615" s="223" t="s">
        <v>1130</v>
      </c>
      <c r="D615" s="223" t="s">
        <v>753</v>
      </c>
      <c r="E615" s="223" t="str">
        <f t="shared" si="18"/>
        <v>Powys - Aberriw</v>
      </c>
      <c r="F615" s="224">
        <v>3</v>
      </c>
      <c r="G615" s="224">
        <f t="shared" si="19"/>
        <v>1</v>
      </c>
      <c r="H615" s="225"/>
    </row>
    <row r="616" spans="2:8" ht="12" customHeight="1">
      <c r="B616" s="222">
        <v>613</v>
      </c>
      <c r="C616" s="223" t="s">
        <v>1130</v>
      </c>
      <c r="D616" s="223" t="s">
        <v>754</v>
      </c>
      <c r="E616" s="223" t="str">
        <f t="shared" si="18"/>
        <v>Powys - Betws (Sir Drefaldwyn)</v>
      </c>
      <c r="F616" s="224">
        <v>2</v>
      </c>
      <c r="G616" s="224">
        <f t="shared" si="19"/>
        <v>1</v>
      </c>
      <c r="H616" s="225"/>
    </row>
    <row r="617" spans="2:8" ht="12" customHeight="1">
      <c r="B617" s="222">
        <v>614</v>
      </c>
      <c r="C617" s="223" t="s">
        <v>1130</v>
      </c>
      <c r="D617" s="223" t="s">
        <v>755</v>
      </c>
      <c r="E617" s="223" t="str">
        <f t="shared" si="18"/>
        <v>Powys - Aberhonddu</v>
      </c>
      <c r="F617" s="224">
        <v>4</v>
      </c>
      <c r="G617" s="224">
        <f t="shared" si="19"/>
        <v>1</v>
      </c>
      <c r="H617" s="225"/>
    </row>
    <row r="618" spans="2:8" ht="12" customHeight="1">
      <c r="B618" s="222">
        <v>615</v>
      </c>
      <c r="C618" s="223" t="s">
        <v>1130</v>
      </c>
      <c r="D618" s="223" t="s">
        <v>756</v>
      </c>
      <c r="E618" s="223" t="str">
        <f t="shared" si="18"/>
        <v>Powys - Bronllys</v>
      </c>
      <c r="F618" s="224">
        <v>3</v>
      </c>
      <c r="G618" s="224">
        <f t="shared" si="19"/>
        <v>1</v>
      </c>
      <c r="H618" s="225"/>
    </row>
    <row r="619" spans="2:8" ht="12" customHeight="1">
      <c r="B619" s="222">
        <v>616</v>
      </c>
      <c r="C619" s="223" t="s">
        <v>1130</v>
      </c>
      <c r="D619" s="223" t="s">
        <v>757</v>
      </c>
      <c r="E619" s="223" t="str">
        <f t="shared" si="18"/>
        <v>Powys - Llanfair-ym-Muallt (1)</v>
      </c>
      <c r="F619" s="224">
        <v>2</v>
      </c>
      <c r="G619" s="224">
        <f t="shared" si="19"/>
        <v>1</v>
      </c>
      <c r="H619" s="225" t="s">
        <v>758</v>
      </c>
    </row>
    <row r="620" spans="2:8" ht="12" customHeight="1">
      <c r="B620" s="222">
        <v>617</v>
      </c>
      <c r="C620" s="223" t="s">
        <v>1130</v>
      </c>
      <c r="D620" s="223" t="s">
        <v>759</v>
      </c>
      <c r="E620" s="223" t="str">
        <f t="shared" si="18"/>
        <v>Powys - Llanfair-ym-Muallt (2)</v>
      </c>
      <c r="F620" s="224">
        <v>3</v>
      </c>
      <c r="G620" s="224">
        <f t="shared" si="19"/>
        <v>1</v>
      </c>
      <c r="H620" s="225" t="s">
        <v>760</v>
      </c>
    </row>
    <row r="621" spans="2:8" ht="12" customHeight="1">
      <c r="B621" s="222">
        <v>618</v>
      </c>
      <c r="C621" s="223" t="s">
        <v>1130</v>
      </c>
      <c r="D621" s="223" t="s">
        <v>761</v>
      </c>
      <c r="E621" s="223" t="str">
        <f t="shared" si="18"/>
        <v>Powys - Cadfarch</v>
      </c>
      <c r="F621" s="224">
        <v>3</v>
      </c>
      <c r="G621" s="224">
        <f t="shared" si="19"/>
        <v>1</v>
      </c>
      <c r="H621" s="225"/>
    </row>
    <row r="622" spans="2:8" ht="12" customHeight="1">
      <c r="B622" s="222">
        <v>619</v>
      </c>
      <c r="C622" s="223" t="s">
        <v>1130</v>
      </c>
      <c r="D622" s="223" t="s">
        <v>762</v>
      </c>
      <c r="E622" s="223" t="str">
        <f t="shared" si="18"/>
        <v>Powys - Caersŵs</v>
      </c>
      <c r="F622" s="224">
        <v>3</v>
      </c>
      <c r="G622" s="224">
        <f t="shared" si="19"/>
        <v>1</v>
      </c>
      <c r="H622" s="225"/>
    </row>
    <row r="623" spans="2:8" ht="12" customHeight="1">
      <c r="B623" s="222">
        <v>620</v>
      </c>
      <c r="C623" s="223" t="s">
        <v>1130</v>
      </c>
      <c r="D623" s="223" t="s">
        <v>763</v>
      </c>
      <c r="E623" s="223" t="str">
        <f t="shared" si="18"/>
        <v>Powys - Carno</v>
      </c>
      <c r="F623" s="224">
        <v>2</v>
      </c>
      <c r="G623" s="224">
        <f t="shared" si="19"/>
        <v>1</v>
      </c>
      <c r="H623" s="225"/>
    </row>
    <row r="624" spans="2:8" ht="12" customHeight="1">
      <c r="B624" s="222">
        <v>621</v>
      </c>
      <c r="C624" s="223" t="s">
        <v>1130</v>
      </c>
      <c r="D624" s="223" t="s">
        <v>764</v>
      </c>
      <c r="E624" s="223" t="str">
        <f t="shared" si="18"/>
        <v>Powys - Carreghofa</v>
      </c>
      <c r="F624" s="224">
        <v>2</v>
      </c>
      <c r="G624" s="224">
        <f t="shared" si="19"/>
        <v>1</v>
      </c>
      <c r="H624" s="225"/>
    </row>
    <row r="625" spans="2:8" ht="12" customHeight="1">
      <c r="B625" s="222">
        <v>622</v>
      </c>
      <c r="C625" s="223" t="s">
        <v>1130</v>
      </c>
      <c r="D625" s="223" t="s">
        <v>765</v>
      </c>
      <c r="E625" s="223" t="str">
        <f t="shared" si="18"/>
        <v>Powys - Castell Caereinion</v>
      </c>
      <c r="F625" s="224">
        <v>2</v>
      </c>
      <c r="G625" s="224">
        <f t="shared" si="19"/>
        <v>1</v>
      </c>
      <c r="H625" s="225"/>
    </row>
    <row r="626" spans="2:8" ht="12" customHeight="1">
      <c r="B626" s="222">
        <v>623</v>
      </c>
      <c r="C626" s="223" t="s">
        <v>1130</v>
      </c>
      <c r="D626" s="223" t="s">
        <v>766</v>
      </c>
      <c r="E626" s="223" t="str">
        <f t="shared" si="18"/>
        <v>Powys - Yr Ystog</v>
      </c>
      <c r="F626" s="224">
        <v>3</v>
      </c>
      <c r="G626" s="224">
        <f t="shared" si="19"/>
        <v>1</v>
      </c>
      <c r="H626" s="225"/>
    </row>
    <row r="627" spans="2:8" ht="12" customHeight="1">
      <c r="B627" s="222">
        <v>624</v>
      </c>
      <c r="C627" s="223" t="s">
        <v>1130</v>
      </c>
      <c r="D627" s="223" t="s">
        <v>767</v>
      </c>
      <c r="E627" s="223" t="str">
        <f t="shared" si="18"/>
        <v>Powys - Cilmeri</v>
      </c>
      <c r="F627" s="224">
        <v>2</v>
      </c>
      <c r="G627" s="224">
        <f t="shared" si="19"/>
        <v>1</v>
      </c>
      <c r="H627" s="225"/>
    </row>
    <row r="628" spans="2:8" ht="12" customHeight="1">
      <c r="B628" s="222">
        <v>625</v>
      </c>
      <c r="C628" s="223" t="s">
        <v>1130</v>
      </c>
      <c r="D628" s="223" t="s">
        <v>768</v>
      </c>
      <c r="E628" s="223" t="str">
        <f t="shared" si="18"/>
        <v>Powys - Cleirwy</v>
      </c>
      <c r="F628" s="224">
        <v>4</v>
      </c>
      <c r="G628" s="224">
        <f t="shared" si="19"/>
        <v>1</v>
      </c>
      <c r="H628" s="225"/>
    </row>
    <row r="629" spans="2:8" ht="12" customHeight="1">
      <c r="B629" s="222">
        <v>626</v>
      </c>
      <c r="C629" s="223" t="s">
        <v>1130</v>
      </c>
      <c r="D629" s="223" t="s">
        <v>769</v>
      </c>
      <c r="E629" s="223" t="str">
        <f t="shared" si="18"/>
        <v>Powys - Crai</v>
      </c>
      <c r="F629" s="224">
        <v>1</v>
      </c>
      <c r="G629" s="224">
        <f t="shared" si="19"/>
        <v>1</v>
      </c>
      <c r="H629" s="225"/>
    </row>
    <row r="630" spans="2:8" ht="12" customHeight="1">
      <c r="B630" s="222">
        <v>627</v>
      </c>
      <c r="C630" s="223" t="s">
        <v>1130</v>
      </c>
      <c r="D630" s="223" t="s">
        <v>770</v>
      </c>
      <c r="E630" s="223" t="str">
        <f t="shared" si="18"/>
        <v>Powys - Crucywel</v>
      </c>
      <c r="F630" s="224">
        <v>5</v>
      </c>
      <c r="G630" s="224">
        <f t="shared" si="19"/>
        <v>1</v>
      </c>
      <c r="H630" s="225"/>
    </row>
    <row r="631" spans="2:8" ht="12" customHeight="1">
      <c r="B631" s="222">
        <v>628</v>
      </c>
      <c r="C631" s="223" t="s">
        <v>1130</v>
      </c>
      <c r="D631" s="223" t="s">
        <v>771</v>
      </c>
      <c r="E631" s="223" t="str">
        <f t="shared" si="18"/>
        <v>Powys - Diserth a Threcoed</v>
      </c>
      <c r="F631" s="224">
        <v>1</v>
      </c>
      <c r="G631" s="224">
        <f t="shared" si="19"/>
        <v>1</v>
      </c>
      <c r="H631" s="225"/>
    </row>
    <row r="632" spans="2:8" ht="12" customHeight="1">
      <c r="B632" s="222">
        <v>629</v>
      </c>
      <c r="C632" s="223" t="s">
        <v>1130</v>
      </c>
      <c r="D632" s="223" t="s">
        <v>772</v>
      </c>
      <c r="E632" s="223" t="str">
        <f t="shared" si="18"/>
        <v>Powys - Dunhonw</v>
      </c>
      <c r="F632" s="224">
        <v>1</v>
      </c>
      <c r="G632" s="224">
        <f t="shared" si="19"/>
        <v>1</v>
      </c>
      <c r="H632" s="225"/>
    </row>
    <row r="633" spans="2:8" ht="12" customHeight="1">
      <c r="B633" s="222">
        <v>630</v>
      </c>
      <c r="C633" s="223" t="s">
        <v>1130</v>
      </c>
      <c r="D633" s="223" t="s">
        <v>773</v>
      </c>
      <c r="E633" s="223" t="str">
        <f t="shared" si="18"/>
        <v>Powys - Dwyriw</v>
      </c>
      <c r="F633" s="224">
        <v>3</v>
      </c>
      <c r="G633" s="224">
        <f t="shared" si="19"/>
        <v>1</v>
      </c>
      <c r="H633" s="225"/>
    </row>
    <row r="634" spans="2:8" ht="12" customHeight="1">
      <c r="B634" s="222">
        <v>631</v>
      </c>
      <c r="C634" s="223" t="s">
        <v>1130</v>
      </c>
      <c r="D634" s="223" t="s">
        <v>774</v>
      </c>
      <c r="E634" s="223" t="str">
        <f t="shared" si="18"/>
        <v>Powys - Erwyd</v>
      </c>
      <c r="F634" s="224">
        <v>1</v>
      </c>
      <c r="G634" s="224">
        <f t="shared" si="19"/>
        <v>1</v>
      </c>
      <c r="H634" s="225"/>
    </row>
    <row r="635" spans="2:8" ht="12" customHeight="1">
      <c r="B635" s="222">
        <v>632</v>
      </c>
      <c r="C635" s="223" t="s">
        <v>1130</v>
      </c>
      <c r="D635" s="223" t="s">
        <v>775</v>
      </c>
      <c r="E635" s="223" t="str">
        <f t="shared" si="18"/>
        <v>Powys - Felin-fach</v>
      </c>
      <c r="F635" s="224">
        <v>2</v>
      </c>
      <c r="G635" s="224">
        <f t="shared" si="19"/>
        <v>1</v>
      </c>
      <c r="H635" s="225"/>
    </row>
    <row r="636" spans="2:8" ht="12" customHeight="1">
      <c r="B636" s="222">
        <v>633</v>
      </c>
      <c r="C636" s="223" t="s">
        <v>1130</v>
      </c>
      <c r="D636" s="223" t="s">
        <v>776</v>
      </c>
      <c r="E636" s="223" t="str">
        <f t="shared" si="18"/>
        <v>Powys - Ffordun</v>
      </c>
      <c r="F636" s="224">
        <v>3</v>
      </c>
      <c r="G636" s="224">
        <f t="shared" si="19"/>
        <v>1</v>
      </c>
      <c r="H636" s="225"/>
    </row>
    <row r="637" spans="2:8" ht="12" customHeight="1">
      <c r="B637" s="222">
        <v>634</v>
      </c>
      <c r="C637" s="223" t="s">
        <v>1130</v>
      </c>
      <c r="D637" s="223" t="s">
        <v>777</v>
      </c>
      <c r="E637" s="223" t="str">
        <f t="shared" si="18"/>
        <v>Powys - Gladestry</v>
      </c>
      <c r="F637" s="224">
        <v>1</v>
      </c>
      <c r="G637" s="224">
        <f t="shared" si="19"/>
        <v>1</v>
      </c>
      <c r="H637" s="225"/>
    </row>
    <row r="638" spans="2:8" ht="12" customHeight="1">
      <c r="B638" s="222">
        <v>635</v>
      </c>
      <c r="C638" s="223" t="s">
        <v>1130</v>
      </c>
      <c r="D638" s="223" t="s">
        <v>778</v>
      </c>
      <c r="E638" s="223" t="str">
        <f t="shared" si="18"/>
        <v>Powys - Glantwymyn</v>
      </c>
      <c r="F638" s="224">
        <v>2</v>
      </c>
      <c r="G638" s="224">
        <f t="shared" si="19"/>
        <v>1</v>
      </c>
      <c r="H638" s="225"/>
    </row>
    <row r="639" spans="2:8" ht="12" customHeight="1">
      <c r="B639" s="222">
        <v>636</v>
      </c>
      <c r="C639" s="223" t="s">
        <v>1130</v>
      </c>
      <c r="D639" s="223" t="s">
        <v>779</v>
      </c>
      <c r="E639" s="223" t="str">
        <f t="shared" si="18"/>
        <v>Powys - Y Clas-ar-Wy</v>
      </c>
      <c r="F639" s="224">
        <v>4</v>
      </c>
      <c r="G639" s="224">
        <f t="shared" si="19"/>
        <v>1</v>
      </c>
      <c r="H639" s="225"/>
    </row>
    <row r="640" spans="2:8" ht="12" customHeight="1">
      <c r="B640" s="222">
        <v>637</v>
      </c>
      <c r="C640" s="223" t="s">
        <v>1130</v>
      </c>
      <c r="D640" s="223" t="s">
        <v>780</v>
      </c>
      <c r="E640" s="223" t="str">
        <f t="shared" si="18"/>
        <v>Powys - Glascwm</v>
      </c>
      <c r="F640" s="224">
        <v>1</v>
      </c>
      <c r="G640" s="224">
        <f t="shared" si="19"/>
        <v>1</v>
      </c>
      <c r="H640" s="225"/>
    </row>
    <row r="641" spans="2:8" ht="12" customHeight="1">
      <c r="B641" s="222">
        <v>638</v>
      </c>
      <c r="C641" s="223" t="s">
        <v>1130</v>
      </c>
      <c r="D641" s="223" t="s">
        <v>781</v>
      </c>
      <c r="E641" s="223" t="str">
        <f t="shared" si="18"/>
        <v>Powys - Glyn Tarell</v>
      </c>
      <c r="F641" s="224">
        <v>2</v>
      </c>
      <c r="G641" s="224">
        <f t="shared" si="19"/>
        <v>1</v>
      </c>
      <c r="H641" s="225"/>
    </row>
    <row r="642" spans="2:8" ht="12" customHeight="1">
      <c r="B642" s="222">
        <v>639</v>
      </c>
      <c r="C642" s="223" t="s">
        <v>1130</v>
      </c>
      <c r="D642" s="223" t="s">
        <v>782</v>
      </c>
      <c r="E642" s="223" t="str">
        <f t="shared" si="18"/>
        <v>Powys - Cegidfa</v>
      </c>
      <c r="F642" s="224">
        <v>3</v>
      </c>
      <c r="G642" s="224">
        <f t="shared" si="19"/>
        <v>1</v>
      </c>
      <c r="H642" s="225"/>
    </row>
    <row r="643" spans="2:8" ht="12" customHeight="1">
      <c r="B643" s="222">
        <v>640</v>
      </c>
      <c r="C643" s="223" t="s">
        <v>1130</v>
      </c>
      <c r="D643" s="223" t="s">
        <v>783</v>
      </c>
      <c r="E643" s="223" t="str">
        <f t="shared" si="18"/>
        <v>Powys - Gwernyfed</v>
      </c>
      <c r="F643" s="224">
        <v>3</v>
      </c>
      <c r="G643" s="224">
        <f t="shared" si="19"/>
        <v>1</v>
      </c>
      <c r="H643" s="225"/>
    </row>
    <row r="644" spans="2:8" ht="12" customHeight="1">
      <c r="B644" s="222">
        <v>641</v>
      </c>
      <c r="C644" s="223" t="s">
        <v>1130</v>
      </c>
      <c r="D644" s="223" t="s">
        <v>784</v>
      </c>
      <c r="E644" s="223" t="str">
        <f t="shared" si="18"/>
        <v>Powys - Y Gelli Gandryll</v>
      </c>
      <c r="F644" s="224">
        <v>4</v>
      </c>
      <c r="G644" s="224">
        <f t="shared" si="19"/>
        <v>1</v>
      </c>
      <c r="H644" s="225"/>
    </row>
    <row r="645" spans="2:8" ht="12" customHeight="1">
      <c r="B645" s="222">
        <v>642</v>
      </c>
      <c r="C645" s="223" t="s">
        <v>1130</v>
      </c>
      <c r="D645" s="223" t="s">
        <v>785</v>
      </c>
      <c r="E645" s="223" t="str">
        <f t="shared" ref="E645:E708" si="20">CONCATENATE(C645," - ",D645)</f>
        <v>Powys - Honddu Isaf</v>
      </c>
      <c r="F645" s="224">
        <v>1</v>
      </c>
      <c r="G645" s="224">
        <f t="shared" ref="G645:G708" si="21">COUNTIF($D$4:$D$871,D645)</f>
        <v>1</v>
      </c>
      <c r="H645" s="225"/>
    </row>
    <row r="646" spans="2:8" ht="12" customHeight="1">
      <c r="B646" s="222">
        <v>643</v>
      </c>
      <c r="C646" s="223" t="s">
        <v>1130</v>
      </c>
      <c r="D646" s="223" t="s">
        <v>786</v>
      </c>
      <c r="E646" s="223" t="str">
        <f t="shared" si="20"/>
        <v>Powys - Ceri</v>
      </c>
      <c r="F646" s="224">
        <v>3</v>
      </c>
      <c r="G646" s="224">
        <f t="shared" si="21"/>
        <v>1</v>
      </c>
      <c r="H646" s="225"/>
    </row>
    <row r="647" spans="2:8" ht="12" customHeight="1">
      <c r="B647" s="222">
        <v>644</v>
      </c>
      <c r="C647" s="223" t="s">
        <v>1130</v>
      </c>
      <c r="D647" s="223" t="s">
        <v>787</v>
      </c>
      <c r="E647" s="223" t="str">
        <f t="shared" si="20"/>
        <v>Powys - Trefyclo</v>
      </c>
      <c r="F647" s="224">
        <v>2</v>
      </c>
      <c r="G647" s="224">
        <f t="shared" si="21"/>
        <v>1</v>
      </c>
      <c r="H647" s="225"/>
    </row>
    <row r="648" spans="2:8" ht="12" customHeight="1">
      <c r="B648" s="222">
        <v>645</v>
      </c>
      <c r="C648" s="223" t="s">
        <v>1130</v>
      </c>
      <c r="D648" s="223" t="s">
        <v>788</v>
      </c>
      <c r="E648" s="223" t="str">
        <f t="shared" si="20"/>
        <v>Powys - Llan-gors</v>
      </c>
      <c r="F648" s="224">
        <v>4</v>
      </c>
      <c r="G648" s="224">
        <f t="shared" si="21"/>
        <v>1</v>
      </c>
      <c r="H648" s="225"/>
    </row>
    <row r="649" spans="2:8" ht="12" customHeight="1">
      <c r="B649" s="222">
        <v>646</v>
      </c>
      <c r="C649" s="226" t="s">
        <v>1130</v>
      </c>
      <c r="D649" s="226" t="s">
        <v>789</v>
      </c>
      <c r="E649" s="223" t="str">
        <f t="shared" si="20"/>
        <v>Powys - Llanafan Fawr</v>
      </c>
      <c r="F649" s="227">
        <v>1</v>
      </c>
      <c r="G649" s="224">
        <f t="shared" si="21"/>
        <v>1</v>
      </c>
      <c r="H649" s="228"/>
    </row>
    <row r="650" spans="2:8" ht="12" customHeight="1">
      <c r="B650" s="222">
        <v>647</v>
      </c>
      <c r="C650" s="226" t="s">
        <v>1130</v>
      </c>
      <c r="D650" s="226" t="s">
        <v>790</v>
      </c>
      <c r="E650" s="223" t="str">
        <f t="shared" si="20"/>
        <v>Powys - Llanbadarn Fynydd</v>
      </c>
      <c r="F650" s="227">
        <v>1</v>
      </c>
      <c r="G650" s="224">
        <f t="shared" si="21"/>
        <v>1</v>
      </c>
      <c r="H650" s="228"/>
    </row>
    <row r="651" spans="2:8" ht="12" customHeight="1">
      <c r="B651" s="222">
        <v>648</v>
      </c>
      <c r="C651" s="223" t="s">
        <v>1130</v>
      </c>
      <c r="D651" s="223" t="s">
        <v>791</v>
      </c>
      <c r="E651" s="223" t="str">
        <f t="shared" si="20"/>
        <v>Powys - Llanbardarn Fawr (Maesyfed)</v>
      </c>
      <c r="F651" s="224">
        <v>1</v>
      </c>
      <c r="G651" s="224">
        <f t="shared" si="21"/>
        <v>1</v>
      </c>
      <c r="H651" s="225"/>
    </row>
    <row r="652" spans="2:8" ht="12" customHeight="1">
      <c r="B652" s="222">
        <v>649</v>
      </c>
      <c r="C652" s="223" t="s">
        <v>1130</v>
      </c>
      <c r="D652" s="223" t="s">
        <v>792</v>
      </c>
      <c r="E652" s="223" t="str">
        <f t="shared" si="20"/>
        <v>Powys - Llanbister</v>
      </c>
      <c r="F652" s="224">
        <v>1</v>
      </c>
      <c r="G652" s="224">
        <f t="shared" si="21"/>
        <v>1</v>
      </c>
      <c r="H652" s="225"/>
    </row>
    <row r="653" spans="2:8" ht="12" customHeight="1">
      <c r="B653" s="222">
        <v>650</v>
      </c>
      <c r="C653" s="223" t="s">
        <v>1130</v>
      </c>
      <c r="D653" s="223" t="s">
        <v>793</v>
      </c>
      <c r="E653" s="223" t="str">
        <f t="shared" si="20"/>
        <v>Powys - Llanbrynmair</v>
      </c>
      <c r="F653" s="224">
        <v>2</v>
      </c>
      <c r="G653" s="224">
        <f t="shared" si="21"/>
        <v>1</v>
      </c>
      <c r="H653" s="225"/>
    </row>
    <row r="654" spans="2:8" ht="12" customHeight="1">
      <c r="B654" s="222">
        <v>651</v>
      </c>
      <c r="C654" s="223" t="s">
        <v>1130</v>
      </c>
      <c r="D654" s="223" t="s">
        <v>794</v>
      </c>
      <c r="E654" s="223" t="str">
        <f t="shared" si="20"/>
        <v>Powys - Llan-ddew</v>
      </c>
      <c r="F654" s="224">
        <v>2</v>
      </c>
      <c r="G654" s="224">
        <f t="shared" si="21"/>
        <v>1</v>
      </c>
      <c r="H654" s="225"/>
    </row>
    <row r="655" spans="2:8" ht="12" customHeight="1">
      <c r="B655" s="222">
        <v>652</v>
      </c>
      <c r="C655" s="223" t="s">
        <v>1130</v>
      </c>
      <c r="D655" s="223" t="s">
        <v>795</v>
      </c>
      <c r="E655" s="223" t="str">
        <f t="shared" si="20"/>
        <v>Powys - Llanddewi Ystradenni</v>
      </c>
      <c r="F655" s="224">
        <v>1</v>
      </c>
      <c r="G655" s="224">
        <f t="shared" si="21"/>
        <v>1</v>
      </c>
      <c r="H655" s="225"/>
    </row>
    <row r="656" spans="2:8" ht="12" customHeight="1">
      <c r="B656" s="222">
        <v>653</v>
      </c>
      <c r="C656" s="223" t="s">
        <v>1130</v>
      </c>
      <c r="D656" s="223" t="s">
        <v>796</v>
      </c>
      <c r="E656" s="223" t="str">
        <f t="shared" si="20"/>
        <v>Powys - Llandinam</v>
      </c>
      <c r="F656" s="224">
        <v>2</v>
      </c>
      <c r="G656" s="224">
        <f t="shared" si="21"/>
        <v>1</v>
      </c>
      <c r="H656" s="225"/>
    </row>
    <row r="657" spans="2:8" ht="12" customHeight="1">
      <c r="B657" s="222">
        <v>654</v>
      </c>
      <c r="C657" s="223" t="s">
        <v>1130</v>
      </c>
      <c r="D657" s="223" t="s">
        <v>797</v>
      </c>
      <c r="E657" s="223" t="str">
        <f t="shared" si="20"/>
        <v>Powys - Llandrindod</v>
      </c>
      <c r="F657" s="224">
        <v>3</v>
      </c>
      <c r="G657" s="224">
        <f t="shared" si="21"/>
        <v>1</v>
      </c>
      <c r="H657" s="225"/>
    </row>
    <row r="658" spans="2:8" ht="12" customHeight="1">
      <c r="B658" s="222">
        <v>655</v>
      </c>
      <c r="C658" s="223" t="s">
        <v>1130</v>
      </c>
      <c r="D658" s="223" t="s">
        <v>798</v>
      </c>
      <c r="E658" s="223" t="str">
        <f t="shared" si="20"/>
        <v>Powys - Llandrinio</v>
      </c>
      <c r="F658" s="224">
        <v>3</v>
      </c>
      <c r="G658" s="224">
        <f t="shared" si="21"/>
        <v>1</v>
      </c>
      <c r="H658" s="225"/>
    </row>
    <row r="659" spans="2:8" ht="12" customHeight="1">
      <c r="B659" s="222">
        <v>656</v>
      </c>
      <c r="C659" s="223" t="s">
        <v>1130</v>
      </c>
      <c r="D659" s="223" t="s">
        <v>799</v>
      </c>
      <c r="E659" s="223" t="str">
        <f t="shared" si="20"/>
        <v>Powys - Llandysilio</v>
      </c>
      <c r="F659" s="224">
        <v>3</v>
      </c>
      <c r="G659" s="224">
        <f t="shared" si="21"/>
        <v>1</v>
      </c>
      <c r="H659" s="225"/>
    </row>
    <row r="660" spans="2:8" ht="12" customHeight="1">
      <c r="B660" s="222">
        <v>657</v>
      </c>
      <c r="C660" s="223" t="s">
        <v>1130</v>
      </c>
      <c r="D660" s="223" t="s">
        <v>324</v>
      </c>
      <c r="E660" s="223" t="str">
        <f t="shared" si="20"/>
        <v>Powys - Llandysul</v>
      </c>
      <c r="F660" s="224">
        <v>3</v>
      </c>
      <c r="G660" s="224">
        <f t="shared" si="21"/>
        <v>2</v>
      </c>
      <c r="H660" s="225"/>
    </row>
    <row r="661" spans="2:8" ht="12" customHeight="1">
      <c r="B661" s="222">
        <v>658</v>
      </c>
      <c r="C661" s="223" t="s">
        <v>1130</v>
      </c>
      <c r="D661" s="223" t="s">
        <v>800</v>
      </c>
      <c r="E661" s="223" t="str">
        <f t="shared" si="20"/>
        <v>Powys - Llanelwedd</v>
      </c>
      <c r="F661" s="224">
        <v>2</v>
      </c>
      <c r="G661" s="224">
        <f t="shared" si="21"/>
        <v>1</v>
      </c>
      <c r="H661" s="225"/>
    </row>
    <row r="662" spans="2:8" ht="12" customHeight="1">
      <c r="B662" s="222">
        <v>659</v>
      </c>
      <c r="C662" s="223" t="s">
        <v>1130</v>
      </c>
      <c r="D662" s="223" t="s">
        <v>801</v>
      </c>
      <c r="E662" s="223" t="str">
        <f t="shared" si="20"/>
        <v>Powys - Llanerfyl</v>
      </c>
      <c r="F662" s="224">
        <v>2</v>
      </c>
      <c r="G662" s="224">
        <f t="shared" si="21"/>
        <v>1</v>
      </c>
      <c r="H662" s="225"/>
    </row>
    <row r="663" spans="2:8" ht="12" customHeight="1">
      <c r="B663" s="222">
        <v>660</v>
      </c>
      <c r="C663" s="223" t="s">
        <v>1130</v>
      </c>
      <c r="D663" s="223" t="s">
        <v>802</v>
      </c>
      <c r="E663" s="223" t="str">
        <f t="shared" si="20"/>
        <v>Powys - Llanfair Caereinion</v>
      </c>
      <c r="F663" s="224">
        <v>2</v>
      </c>
      <c r="G663" s="224">
        <f t="shared" si="21"/>
        <v>1</v>
      </c>
      <c r="H663" s="225"/>
    </row>
    <row r="664" spans="2:8" ht="12" customHeight="1">
      <c r="B664" s="222">
        <v>661</v>
      </c>
      <c r="C664" s="223" t="s">
        <v>1130</v>
      </c>
      <c r="D664" s="223" t="s">
        <v>803</v>
      </c>
      <c r="E664" s="223" t="str">
        <f t="shared" si="20"/>
        <v>Powys - Llanfechain</v>
      </c>
      <c r="F664" s="224">
        <v>2</v>
      </c>
      <c r="G664" s="224">
        <f t="shared" si="21"/>
        <v>1</v>
      </c>
      <c r="H664" s="225"/>
    </row>
    <row r="665" spans="2:8" ht="12" customHeight="1">
      <c r="B665" s="222">
        <v>662</v>
      </c>
      <c r="C665" s="223" t="s">
        <v>1130</v>
      </c>
      <c r="D665" s="223" t="s">
        <v>804</v>
      </c>
      <c r="E665" s="223" t="str">
        <f t="shared" si="20"/>
        <v>Powys - Llanfihangel</v>
      </c>
      <c r="F665" s="224">
        <v>2</v>
      </c>
      <c r="G665" s="224">
        <f t="shared" si="21"/>
        <v>2</v>
      </c>
      <c r="H665" s="225"/>
    </row>
    <row r="666" spans="2:8" ht="12" customHeight="1">
      <c r="B666" s="222">
        <v>663</v>
      </c>
      <c r="C666" s="223" t="s">
        <v>1130</v>
      </c>
      <c r="D666" s="223" t="s">
        <v>805</v>
      </c>
      <c r="E666" s="223" t="str">
        <f t="shared" si="20"/>
        <v>Powys - Llanfihangel Cwmdu ac ati</v>
      </c>
      <c r="F666" s="224">
        <v>2</v>
      </c>
      <c r="G666" s="224">
        <f t="shared" si="21"/>
        <v>1</v>
      </c>
      <c r="H666" s="225"/>
    </row>
    <row r="667" spans="2:8" ht="12" customHeight="1">
      <c r="B667" s="222">
        <v>664</v>
      </c>
      <c r="C667" s="223" t="s">
        <v>1130</v>
      </c>
      <c r="D667" s="223" t="s">
        <v>806</v>
      </c>
      <c r="E667" s="223" t="str">
        <f t="shared" si="20"/>
        <v>Powys - Llanfihangel Rhydieithon</v>
      </c>
      <c r="F667" s="224">
        <v>1</v>
      </c>
      <c r="G667" s="224">
        <f t="shared" si="21"/>
        <v>1</v>
      </c>
      <c r="H667" s="225"/>
    </row>
    <row r="668" spans="2:8" ht="12" customHeight="1">
      <c r="B668" s="222">
        <v>665</v>
      </c>
      <c r="C668" s="223" t="s">
        <v>1130</v>
      </c>
      <c r="D668" s="223" t="s">
        <v>807</v>
      </c>
      <c r="E668" s="223" t="str">
        <f t="shared" si="20"/>
        <v>Powys - Llanfrynach</v>
      </c>
      <c r="F668" s="224">
        <v>3</v>
      </c>
      <c r="G668" s="224">
        <f t="shared" si="21"/>
        <v>1</v>
      </c>
      <c r="H668" s="225"/>
    </row>
    <row r="669" spans="2:8" ht="12" customHeight="1">
      <c r="B669" s="222">
        <v>666</v>
      </c>
      <c r="C669" s="223" t="s">
        <v>1130</v>
      </c>
      <c r="D669" s="223" t="s">
        <v>808</v>
      </c>
      <c r="E669" s="223" t="str">
        <f t="shared" si="20"/>
        <v>Powys - Llanfyllin</v>
      </c>
      <c r="F669" s="224">
        <v>2</v>
      </c>
      <c r="G669" s="224">
        <f t="shared" si="21"/>
        <v>1</v>
      </c>
      <c r="H669" s="225"/>
    </row>
    <row r="670" spans="2:8" ht="12" customHeight="1">
      <c r="B670" s="222">
        <v>667</v>
      </c>
      <c r="C670" s="223" t="s">
        <v>1130</v>
      </c>
      <c r="D670" s="223" t="s">
        <v>809</v>
      </c>
      <c r="E670" s="223" t="str">
        <f t="shared" si="20"/>
        <v>Powys - Llangamarch</v>
      </c>
      <c r="F670" s="224">
        <v>1</v>
      </c>
      <c r="G670" s="224">
        <f t="shared" si="21"/>
        <v>1</v>
      </c>
      <c r="H670" s="225"/>
    </row>
    <row r="671" spans="2:8" ht="12" customHeight="1">
      <c r="B671" s="222">
        <v>668</v>
      </c>
      <c r="C671" s="223" t="s">
        <v>1130</v>
      </c>
      <c r="D671" s="223" t="s">
        <v>810</v>
      </c>
      <c r="E671" s="223" t="str">
        <f t="shared" si="20"/>
        <v>Powys - Llangatwg</v>
      </c>
      <c r="F671" s="224">
        <v>4</v>
      </c>
      <c r="G671" s="224">
        <f t="shared" si="21"/>
        <v>1</v>
      </c>
      <c r="H671" s="225"/>
    </row>
    <row r="672" spans="2:8" ht="12" customHeight="1">
      <c r="B672" s="222">
        <v>669</v>
      </c>
      <c r="C672" s="223" t="s">
        <v>1130</v>
      </c>
      <c r="D672" s="223" t="s">
        <v>811</v>
      </c>
      <c r="E672" s="223" t="str">
        <f t="shared" si="20"/>
        <v>Powys - Llangedwyn</v>
      </c>
      <c r="F672" s="224">
        <v>2</v>
      </c>
      <c r="G672" s="224">
        <f t="shared" si="21"/>
        <v>1</v>
      </c>
      <c r="H672" s="225"/>
    </row>
    <row r="673" spans="2:8" ht="12" customHeight="1">
      <c r="B673" s="222">
        <v>670</v>
      </c>
      <c r="C673" s="223" t="s">
        <v>1130</v>
      </c>
      <c r="D673" s="223" t="s">
        <v>812</v>
      </c>
      <c r="E673" s="223" t="str">
        <f t="shared" si="20"/>
        <v>Powys - Llangynllo</v>
      </c>
      <c r="F673" s="224">
        <v>1</v>
      </c>
      <c r="G673" s="224">
        <f t="shared" si="21"/>
        <v>1</v>
      </c>
      <c r="H673" s="225"/>
    </row>
    <row r="674" spans="2:8" ht="12" customHeight="1">
      <c r="B674" s="222">
        <v>671</v>
      </c>
      <c r="C674" s="223" t="s">
        <v>1130</v>
      </c>
      <c r="D674" s="223" t="s">
        <v>813</v>
      </c>
      <c r="E674" s="223" t="str">
        <f t="shared" si="20"/>
        <v>Powys - Llangurig</v>
      </c>
      <c r="F674" s="224">
        <v>2</v>
      </c>
      <c r="G674" s="224">
        <f t="shared" si="21"/>
        <v>1</v>
      </c>
      <c r="H674" s="225"/>
    </row>
    <row r="675" spans="2:8" ht="12" customHeight="1">
      <c r="B675" s="222">
        <v>672</v>
      </c>
      <c r="C675" s="223" t="s">
        <v>1130</v>
      </c>
      <c r="D675" s="223" t="s">
        <v>814</v>
      </c>
      <c r="E675" s="223" t="str">
        <f t="shared" si="20"/>
        <v>Powys - Llangynidr</v>
      </c>
      <c r="F675" s="224">
        <v>4</v>
      </c>
      <c r="G675" s="224">
        <f t="shared" si="21"/>
        <v>1</v>
      </c>
      <c r="H675" s="225"/>
    </row>
    <row r="676" spans="2:8" ht="12" customHeight="1">
      <c r="B676" s="222">
        <v>673</v>
      </c>
      <c r="C676" s="223" t="s">
        <v>1130</v>
      </c>
      <c r="D676" s="223" t="s">
        <v>815</v>
      </c>
      <c r="E676" s="223" t="str">
        <f t="shared" si="20"/>
        <v>Powys - Llangynyw</v>
      </c>
      <c r="F676" s="224">
        <v>2</v>
      </c>
      <c r="G676" s="224">
        <f t="shared" si="21"/>
        <v>1</v>
      </c>
      <c r="H676" s="225"/>
    </row>
    <row r="677" spans="2:8" ht="12" customHeight="1">
      <c r="B677" s="222">
        <v>674</v>
      </c>
      <c r="C677" s="223" t="s">
        <v>1130</v>
      </c>
      <c r="D677" s="223" t="s">
        <v>816</v>
      </c>
      <c r="E677" s="223" t="str">
        <f t="shared" si="20"/>
        <v>Powys - Llangynog (Sir Drefaldwyn)</v>
      </c>
      <c r="F677" s="224">
        <v>2</v>
      </c>
      <c r="G677" s="224">
        <f t="shared" si="21"/>
        <v>1</v>
      </c>
      <c r="H677" s="225"/>
    </row>
    <row r="678" spans="2:8" ht="12" customHeight="1">
      <c r="B678" s="222">
        <v>675</v>
      </c>
      <c r="C678" s="223" t="s">
        <v>1130</v>
      </c>
      <c r="D678" s="223" t="s">
        <v>817</v>
      </c>
      <c r="E678" s="223" t="str">
        <f t="shared" si="20"/>
        <v>Powys - Llanidloes</v>
      </c>
      <c r="F678" s="224">
        <v>3</v>
      </c>
      <c r="G678" s="224">
        <f t="shared" si="21"/>
        <v>1</v>
      </c>
      <c r="H678" s="225"/>
    </row>
    <row r="679" spans="2:8" ht="12" customHeight="1">
      <c r="B679" s="222">
        <v>676</v>
      </c>
      <c r="C679" s="223" t="s">
        <v>1130</v>
      </c>
      <c r="D679" s="223" t="s">
        <v>818</v>
      </c>
      <c r="E679" s="223" t="str">
        <f t="shared" si="20"/>
        <v>Powys - Llanidloes Without*</v>
      </c>
      <c r="F679" s="224">
        <v>2</v>
      </c>
      <c r="G679" s="224">
        <f t="shared" si="21"/>
        <v>1</v>
      </c>
      <c r="H679" s="225"/>
    </row>
    <row r="680" spans="2:8" ht="12" customHeight="1">
      <c r="B680" s="222">
        <v>677</v>
      </c>
      <c r="C680" s="223" t="s">
        <v>1130</v>
      </c>
      <c r="D680" s="223" t="s">
        <v>819</v>
      </c>
      <c r="E680" s="223" t="str">
        <f t="shared" si="20"/>
        <v>Powys - Llanigon</v>
      </c>
      <c r="F680" s="224">
        <v>2</v>
      </c>
      <c r="G680" s="224">
        <f t="shared" si="21"/>
        <v>1</v>
      </c>
      <c r="H680" s="225" t="s">
        <v>65</v>
      </c>
    </row>
    <row r="681" spans="2:8" ht="12" customHeight="1">
      <c r="B681" s="222">
        <v>678</v>
      </c>
      <c r="C681" s="223" t="s">
        <v>1130</v>
      </c>
      <c r="D681" s="223" t="s">
        <v>820</v>
      </c>
      <c r="E681" s="223" t="str">
        <f t="shared" si="20"/>
        <v>Powys - Llanrhaeadr-ym-Mochnant</v>
      </c>
      <c r="F681" s="224">
        <v>2</v>
      </c>
      <c r="G681" s="224">
        <f t="shared" si="21"/>
        <v>1</v>
      </c>
      <c r="H681" s="225"/>
    </row>
    <row r="682" spans="2:8" ht="12" customHeight="1">
      <c r="B682" s="222">
        <v>679</v>
      </c>
      <c r="C682" s="223" t="s">
        <v>1130</v>
      </c>
      <c r="D682" s="223" t="s">
        <v>821</v>
      </c>
      <c r="E682" s="223" t="str">
        <f t="shared" si="20"/>
        <v>Powys - Llansantffraid (Sir Drefaldwyn)</v>
      </c>
      <c r="F682" s="224">
        <v>3</v>
      </c>
      <c r="G682" s="224">
        <f t="shared" si="21"/>
        <v>1</v>
      </c>
      <c r="H682" s="225"/>
    </row>
    <row r="683" spans="2:8" ht="12" customHeight="1">
      <c r="B683" s="222">
        <v>680</v>
      </c>
      <c r="C683" s="223" t="s">
        <v>1130</v>
      </c>
      <c r="D683" s="223" t="s">
        <v>822</v>
      </c>
      <c r="E683" s="223" t="str">
        <f t="shared" si="20"/>
        <v>Powys - Llansilin</v>
      </c>
      <c r="F683" s="224">
        <v>2</v>
      </c>
      <c r="G683" s="224">
        <f t="shared" si="21"/>
        <v>1</v>
      </c>
      <c r="H683" s="225"/>
    </row>
    <row r="684" spans="2:8" ht="12" customHeight="1">
      <c r="B684" s="222">
        <v>681</v>
      </c>
      <c r="C684" s="223" t="s">
        <v>1130</v>
      </c>
      <c r="D684" s="223" t="s">
        <v>823</v>
      </c>
      <c r="E684" s="223" t="str">
        <f t="shared" si="20"/>
        <v>Powys - Llanwddyn</v>
      </c>
      <c r="F684" s="224">
        <v>2</v>
      </c>
      <c r="G684" s="224">
        <f t="shared" si="21"/>
        <v>1</v>
      </c>
      <c r="H684" s="225"/>
    </row>
    <row r="685" spans="2:8" ht="12" customHeight="1">
      <c r="B685" s="222">
        <v>682</v>
      </c>
      <c r="C685" s="223" t="s">
        <v>1130</v>
      </c>
      <c r="D685" s="223" t="s">
        <v>824</v>
      </c>
      <c r="E685" s="223" t="str">
        <f t="shared" si="20"/>
        <v>Powys - Llanwrthwl</v>
      </c>
      <c r="F685" s="224">
        <v>1</v>
      </c>
      <c r="G685" s="224">
        <f t="shared" si="21"/>
        <v>1</v>
      </c>
      <c r="H685" s="225"/>
    </row>
    <row r="686" spans="2:8" ht="12" customHeight="1">
      <c r="B686" s="222">
        <v>683</v>
      </c>
      <c r="C686" s="223" t="s">
        <v>1130</v>
      </c>
      <c r="D686" s="223" t="s">
        <v>825</v>
      </c>
      <c r="E686" s="223" t="str">
        <f t="shared" si="20"/>
        <v>Powys - Llanllŷr</v>
      </c>
      <c r="F686" s="224">
        <v>1</v>
      </c>
      <c r="G686" s="224">
        <f t="shared" si="21"/>
        <v>1</v>
      </c>
      <c r="H686" s="225"/>
    </row>
    <row r="687" spans="2:8" ht="12" customHeight="1">
      <c r="B687" s="222">
        <v>684</v>
      </c>
      <c r="C687" s="223" t="s">
        <v>1130</v>
      </c>
      <c r="D687" s="223" t="s">
        <v>826</v>
      </c>
      <c r="E687" s="223" t="str">
        <f t="shared" si="20"/>
        <v>Powys - Lllanwrtyd</v>
      </c>
      <c r="F687" s="224">
        <v>2</v>
      </c>
      <c r="G687" s="224">
        <f t="shared" si="21"/>
        <v>1</v>
      </c>
      <c r="H687" s="225"/>
    </row>
    <row r="688" spans="2:8" ht="12" customHeight="1">
      <c r="B688" s="222">
        <v>685</v>
      </c>
      <c r="C688" s="223" t="s">
        <v>1130</v>
      </c>
      <c r="D688" s="223" t="s">
        <v>827</v>
      </c>
      <c r="E688" s="223" t="str">
        <f t="shared" si="20"/>
        <v>Powys - Llywel</v>
      </c>
      <c r="F688" s="224">
        <v>1</v>
      </c>
      <c r="G688" s="224">
        <f t="shared" si="21"/>
        <v>1</v>
      </c>
      <c r="H688" s="225"/>
    </row>
    <row r="689" spans="2:8" ht="12" customHeight="1">
      <c r="B689" s="222">
        <v>686</v>
      </c>
      <c r="C689" s="223" t="s">
        <v>1130</v>
      </c>
      <c r="D689" s="223" t="s">
        <v>828</v>
      </c>
      <c r="E689" s="223" t="str">
        <f t="shared" si="20"/>
        <v>Powys - Machynlleth</v>
      </c>
      <c r="F689" s="224">
        <v>3</v>
      </c>
      <c r="G689" s="224">
        <f t="shared" si="21"/>
        <v>1</v>
      </c>
      <c r="H689" s="225"/>
    </row>
    <row r="690" spans="2:8" ht="12" customHeight="1">
      <c r="B690" s="222">
        <v>687</v>
      </c>
      <c r="C690" s="223" t="s">
        <v>1130</v>
      </c>
      <c r="D690" s="223" t="s">
        <v>829</v>
      </c>
      <c r="E690" s="223" t="str">
        <f t="shared" si="20"/>
        <v>Powys - Maes-car</v>
      </c>
      <c r="F690" s="224">
        <v>1</v>
      </c>
      <c r="G690" s="224">
        <f t="shared" si="21"/>
        <v>1</v>
      </c>
      <c r="H690" s="225"/>
    </row>
    <row r="691" spans="2:8" ht="12" customHeight="1">
      <c r="B691" s="222">
        <v>688</v>
      </c>
      <c r="C691" s="223" t="s">
        <v>1130</v>
      </c>
      <c r="D691" s="223" t="s">
        <v>830</v>
      </c>
      <c r="E691" s="223" t="str">
        <f t="shared" si="20"/>
        <v>Powys - Manafon</v>
      </c>
      <c r="F691" s="224">
        <v>2</v>
      </c>
      <c r="G691" s="224">
        <f t="shared" si="21"/>
        <v>1</v>
      </c>
      <c r="H691" s="225"/>
    </row>
    <row r="692" spans="2:8" ht="12" customHeight="1">
      <c r="B692" s="222">
        <v>689</v>
      </c>
      <c r="C692" s="223" t="s">
        <v>1130</v>
      </c>
      <c r="D692" s="223" t="s">
        <v>831</v>
      </c>
      <c r="E692" s="223" t="str">
        <f t="shared" si="20"/>
        <v>Powys - Meifod</v>
      </c>
      <c r="F692" s="224">
        <v>2</v>
      </c>
      <c r="G692" s="224">
        <f t="shared" si="21"/>
        <v>1</v>
      </c>
      <c r="H692" s="225"/>
    </row>
    <row r="693" spans="2:8" ht="12" customHeight="1">
      <c r="B693" s="222">
        <v>690</v>
      </c>
      <c r="C693" s="223" t="s">
        <v>1130</v>
      </c>
      <c r="D693" s="223" t="s">
        <v>832</v>
      </c>
      <c r="E693" s="223" t="str">
        <f t="shared" si="20"/>
        <v>Powys - Merthyr Cynog</v>
      </c>
      <c r="F693" s="224">
        <v>1</v>
      </c>
      <c r="G693" s="224">
        <f t="shared" si="21"/>
        <v>1</v>
      </c>
      <c r="H693" s="225"/>
    </row>
    <row r="694" spans="2:8" ht="12" customHeight="1">
      <c r="B694" s="222">
        <v>691</v>
      </c>
      <c r="C694" s="223" t="s">
        <v>1130</v>
      </c>
      <c r="D694" s="223" t="s">
        <v>833</v>
      </c>
      <c r="E694" s="223" t="str">
        <f t="shared" si="20"/>
        <v>Powys - Mochdre (Sir Drefaldwyn)</v>
      </c>
      <c r="F694" s="224">
        <v>2</v>
      </c>
      <c r="G694" s="224">
        <f t="shared" si="21"/>
        <v>1</v>
      </c>
      <c r="H694" s="225"/>
    </row>
    <row r="695" spans="2:8" ht="12" customHeight="1">
      <c r="B695" s="222">
        <v>692</v>
      </c>
      <c r="C695" s="223" t="s">
        <v>1130</v>
      </c>
      <c r="D695" s="223" t="s">
        <v>834</v>
      </c>
      <c r="E695" s="223" t="str">
        <f t="shared" si="20"/>
        <v>Powys - Trefaldwyn</v>
      </c>
      <c r="F695" s="224">
        <v>3</v>
      </c>
      <c r="G695" s="224">
        <f t="shared" si="21"/>
        <v>1</v>
      </c>
      <c r="H695" s="225"/>
    </row>
    <row r="696" spans="2:8" ht="12" customHeight="1">
      <c r="B696" s="222">
        <v>693</v>
      </c>
      <c r="C696" s="223" t="s">
        <v>1130</v>
      </c>
      <c r="D696" s="223" t="s">
        <v>835</v>
      </c>
      <c r="E696" s="223" t="str">
        <f t="shared" si="20"/>
        <v>Powys - Nantmel</v>
      </c>
      <c r="F696" s="224">
        <v>1</v>
      </c>
      <c r="G696" s="224">
        <f t="shared" si="21"/>
        <v>1</v>
      </c>
      <c r="H696" s="225"/>
    </row>
    <row r="697" spans="2:8" ht="12" customHeight="1">
      <c r="B697" s="222">
        <v>694</v>
      </c>
      <c r="C697" s="223" t="s">
        <v>1130</v>
      </c>
      <c r="D697" s="223" t="s">
        <v>836</v>
      </c>
      <c r="E697" s="223" t="str">
        <f t="shared" si="20"/>
        <v>Powys - Maesyfed</v>
      </c>
      <c r="F697" s="224">
        <v>1</v>
      </c>
      <c r="G697" s="224">
        <f t="shared" si="21"/>
        <v>1</v>
      </c>
      <c r="H697" s="225"/>
    </row>
    <row r="698" spans="2:8" ht="12" customHeight="1">
      <c r="B698" s="222">
        <v>695</v>
      </c>
      <c r="C698" s="223" t="s">
        <v>1130</v>
      </c>
      <c r="D698" s="223" t="s">
        <v>837</v>
      </c>
      <c r="E698" s="223" t="str">
        <f t="shared" si="20"/>
        <v>Powys - Y Drenewydd a Llanllwchaearn</v>
      </c>
      <c r="F698" s="224">
        <v>3</v>
      </c>
      <c r="G698" s="224">
        <f t="shared" si="21"/>
        <v>1</v>
      </c>
      <c r="H698" s="225"/>
    </row>
    <row r="699" spans="2:8" ht="12" customHeight="1">
      <c r="B699" s="222">
        <v>696</v>
      </c>
      <c r="C699" s="223" t="s">
        <v>1130</v>
      </c>
      <c r="D699" s="223" t="s">
        <v>838</v>
      </c>
      <c r="E699" s="223" t="str">
        <f t="shared" si="20"/>
        <v>Powys - Pencraig</v>
      </c>
      <c r="F699" s="224">
        <v>1</v>
      </c>
      <c r="G699" s="224">
        <f t="shared" si="21"/>
        <v>1</v>
      </c>
      <c r="H699" s="225"/>
    </row>
    <row r="700" spans="2:8" ht="12" customHeight="1">
      <c r="B700" s="222">
        <v>697</v>
      </c>
      <c r="C700" s="223" t="s">
        <v>1130</v>
      </c>
      <c r="D700" s="223" t="s">
        <v>839</v>
      </c>
      <c r="E700" s="223" t="str">
        <f t="shared" si="20"/>
        <v>Powys - Castell-paen</v>
      </c>
      <c r="F700" s="224">
        <v>1</v>
      </c>
      <c r="G700" s="224">
        <f t="shared" si="21"/>
        <v>1</v>
      </c>
      <c r="H700" s="225"/>
    </row>
    <row r="701" spans="2:8" ht="12" customHeight="1">
      <c r="B701" s="222">
        <v>698</v>
      </c>
      <c r="C701" s="223" t="s">
        <v>1130</v>
      </c>
      <c r="D701" s="223" t="s">
        <v>840</v>
      </c>
      <c r="E701" s="223" t="str">
        <f t="shared" si="20"/>
        <v>Powys - Pen-y-bont</v>
      </c>
      <c r="F701" s="224">
        <v>1</v>
      </c>
      <c r="G701" s="224">
        <f t="shared" si="21"/>
        <v>1</v>
      </c>
      <c r="H701" s="225"/>
    </row>
    <row r="702" spans="2:8" ht="12" customHeight="1">
      <c r="B702" s="222">
        <v>699</v>
      </c>
      <c r="C702" s="223" t="s">
        <v>1130</v>
      </c>
      <c r="D702" s="223" t="s">
        <v>841</v>
      </c>
      <c r="E702" s="223" t="str">
        <f t="shared" si="20"/>
        <v>Powys - Pen-y-bont Fawr</v>
      </c>
      <c r="F702" s="224">
        <v>2</v>
      </c>
      <c r="G702" s="224">
        <f t="shared" si="21"/>
        <v>1</v>
      </c>
      <c r="H702" s="225"/>
    </row>
    <row r="703" spans="2:8" ht="12" customHeight="1">
      <c r="B703" s="222">
        <v>700</v>
      </c>
      <c r="C703" s="223" t="s">
        <v>1130</v>
      </c>
      <c r="D703" s="223" t="s">
        <v>842</v>
      </c>
      <c r="E703" s="223" t="str">
        <f t="shared" si="20"/>
        <v>Powys - Llanandras</v>
      </c>
      <c r="F703" s="224">
        <v>1</v>
      </c>
      <c r="G703" s="224">
        <f t="shared" si="21"/>
        <v>1</v>
      </c>
      <c r="H703" s="225"/>
    </row>
    <row r="704" spans="2:8" ht="12" customHeight="1">
      <c r="B704" s="222">
        <v>701</v>
      </c>
      <c r="C704" s="223" t="s">
        <v>1130</v>
      </c>
      <c r="D704" s="223" t="s">
        <v>843</v>
      </c>
      <c r="E704" s="223" t="str">
        <f t="shared" si="20"/>
        <v>Powys - Rhaeadr Gwy</v>
      </c>
      <c r="F704" s="224">
        <v>1</v>
      </c>
      <c r="G704" s="224">
        <f t="shared" si="21"/>
        <v>1</v>
      </c>
      <c r="H704" s="225"/>
    </row>
    <row r="705" spans="2:8" ht="12" customHeight="1">
      <c r="B705" s="222">
        <v>702</v>
      </c>
      <c r="C705" s="223" t="s">
        <v>1130</v>
      </c>
      <c r="D705" s="223" t="s">
        <v>844</v>
      </c>
      <c r="E705" s="223" t="str">
        <f t="shared" si="20"/>
        <v>Powys - Saint Harmon</v>
      </c>
      <c r="F705" s="224">
        <v>1</v>
      </c>
      <c r="G705" s="224">
        <f t="shared" si="21"/>
        <v>1</v>
      </c>
      <c r="H705" s="225"/>
    </row>
    <row r="706" spans="2:8" ht="12" customHeight="1">
      <c r="B706" s="222">
        <v>703</v>
      </c>
      <c r="C706" s="223" t="s">
        <v>1130</v>
      </c>
      <c r="D706" s="223" t="s">
        <v>845</v>
      </c>
      <c r="E706" s="223" t="str">
        <f t="shared" si="20"/>
        <v>Powys - Talgarth</v>
      </c>
      <c r="F706" s="224">
        <v>3</v>
      </c>
      <c r="G706" s="224">
        <f t="shared" si="21"/>
        <v>1</v>
      </c>
      <c r="H706" s="225"/>
    </row>
    <row r="707" spans="2:8" ht="12" customHeight="1">
      <c r="B707" s="222">
        <v>704</v>
      </c>
      <c r="C707" s="223" t="s">
        <v>1130</v>
      </c>
      <c r="D707" s="223" t="s">
        <v>846</v>
      </c>
      <c r="E707" s="223" t="str">
        <f t="shared" si="20"/>
        <v>Powys - Tal-y-bont ar Wysg</v>
      </c>
      <c r="F707" s="224">
        <v>3</v>
      </c>
      <c r="G707" s="224">
        <f t="shared" si="21"/>
        <v>1</v>
      </c>
      <c r="H707" s="225"/>
    </row>
    <row r="708" spans="2:8" ht="12" customHeight="1">
      <c r="B708" s="222">
        <v>705</v>
      </c>
      <c r="C708" s="223" t="s">
        <v>1130</v>
      </c>
      <c r="D708" s="223" t="s">
        <v>847</v>
      </c>
      <c r="E708" s="223" t="str">
        <f t="shared" si="20"/>
        <v>Powys - Tawe-Uchaf</v>
      </c>
      <c r="F708" s="224">
        <v>1</v>
      </c>
      <c r="G708" s="224">
        <f t="shared" si="21"/>
        <v>1</v>
      </c>
      <c r="H708" s="225"/>
    </row>
    <row r="709" spans="2:8" ht="12" customHeight="1">
      <c r="B709" s="222">
        <v>706</v>
      </c>
      <c r="C709" s="223" t="s">
        <v>1130</v>
      </c>
      <c r="D709" s="223" t="s">
        <v>848</v>
      </c>
      <c r="E709" s="223" t="str">
        <f t="shared" ref="E709:E772" si="22">CONCATENATE(C709," - ",D709)</f>
        <v>Powys - Cwmgrwyne</v>
      </c>
      <c r="F709" s="224">
        <v>4</v>
      </c>
      <c r="G709" s="224">
        <f t="shared" ref="G709:G772" si="23">COUNTIF($D$4:$D$871,D709)</f>
        <v>1</v>
      </c>
      <c r="H709" s="225"/>
    </row>
    <row r="710" spans="2:8" ht="12" customHeight="1">
      <c r="B710" s="222">
        <v>707</v>
      </c>
      <c r="C710" s="223" t="s">
        <v>1130</v>
      </c>
      <c r="D710" s="223" t="s">
        <v>849</v>
      </c>
      <c r="E710" s="223" t="str">
        <f t="shared" si="22"/>
        <v>Powys - Trallong</v>
      </c>
      <c r="F710" s="224">
        <v>1</v>
      </c>
      <c r="G710" s="224">
        <f t="shared" si="23"/>
        <v>1</v>
      </c>
      <c r="H710" s="225"/>
    </row>
    <row r="711" spans="2:8" ht="12" customHeight="1">
      <c r="B711" s="222">
        <v>708</v>
      </c>
      <c r="C711" s="223" t="s">
        <v>1130</v>
      </c>
      <c r="D711" s="223" t="s">
        <v>850</v>
      </c>
      <c r="E711" s="223" t="str">
        <f t="shared" si="22"/>
        <v>Powys - Trefeglwys</v>
      </c>
      <c r="F711" s="224">
        <v>2</v>
      </c>
      <c r="G711" s="224">
        <f t="shared" si="23"/>
        <v>1</v>
      </c>
      <c r="H711" s="225"/>
    </row>
    <row r="712" spans="2:8" ht="12" customHeight="1">
      <c r="B712" s="222">
        <v>709</v>
      </c>
      <c r="C712" s="223" t="s">
        <v>1130</v>
      </c>
      <c r="D712" s="223" t="s">
        <v>851</v>
      </c>
      <c r="E712" s="223" t="str">
        <f t="shared" si="22"/>
        <v>Powys - Treflys</v>
      </c>
      <c r="F712" s="224">
        <v>1</v>
      </c>
      <c r="G712" s="224">
        <f t="shared" si="23"/>
        <v>1</v>
      </c>
      <c r="H712" s="225"/>
    </row>
    <row r="713" spans="2:8" ht="12" customHeight="1">
      <c r="B713" s="222">
        <v>710</v>
      </c>
      <c r="C713" s="223" t="s">
        <v>1130</v>
      </c>
      <c r="D713" s="223" t="s">
        <v>852</v>
      </c>
      <c r="E713" s="223" t="str">
        <f t="shared" si="22"/>
        <v>Powys - Tregynon</v>
      </c>
      <c r="F713" s="224">
        <v>2</v>
      </c>
      <c r="G713" s="224">
        <f t="shared" si="23"/>
        <v>1</v>
      </c>
      <c r="H713" s="225"/>
    </row>
    <row r="714" spans="2:8" ht="12" customHeight="1">
      <c r="B714" s="222">
        <v>711</v>
      </c>
      <c r="C714" s="223" t="s">
        <v>1130</v>
      </c>
      <c r="D714" s="223" t="s">
        <v>853</v>
      </c>
      <c r="E714" s="223" t="str">
        <f t="shared" si="22"/>
        <v>Powys - Trewern</v>
      </c>
      <c r="F714" s="224">
        <v>3</v>
      </c>
      <c r="G714" s="224">
        <f t="shared" si="23"/>
        <v>1</v>
      </c>
      <c r="H714" s="225"/>
    </row>
    <row r="715" spans="2:8" ht="12" customHeight="1">
      <c r="B715" s="222">
        <v>712</v>
      </c>
      <c r="C715" s="223" t="s">
        <v>1130</v>
      </c>
      <c r="D715" s="223" t="s">
        <v>854</v>
      </c>
      <c r="E715" s="223" t="str">
        <f t="shared" si="22"/>
        <v>Powys - Y Trallwng</v>
      </c>
      <c r="F715" s="224">
        <v>3</v>
      </c>
      <c r="G715" s="224">
        <f t="shared" si="23"/>
        <v>1</v>
      </c>
      <c r="H715" s="225"/>
    </row>
    <row r="716" spans="2:8" ht="12" customHeight="1">
      <c r="B716" s="222">
        <v>713</v>
      </c>
      <c r="C716" s="223" t="s">
        <v>1130</v>
      </c>
      <c r="D716" s="223" t="s">
        <v>855</v>
      </c>
      <c r="E716" s="223" t="str">
        <f t="shared" si="22"/>
        <v>Powys - Llanddewi-yn-Hwytyn</v>
      </c>
      <c r="F716" s="224">
        <v>1</v>
      </c>
      <c r="G716" s="224">
        <f t="shared" si="23"/>
        <v>1</v>
      </c>
      <c r="H716" s="225"/>
    </row>
    <row r="717" spans="2:8" ht="12" customHeight="1">
      <c r="B717" s="222">
        <v>714</v>
      </c>
      <c r="C717" s="223" t="s">
        <v>1130</v>
      </c>
      <c r="D717" s="223" t="s">
        <v>856</v>
      </c>
      <c r="E717" s="223" t="str">
        <f t="shared" si="22"/>
        <v>Powys - Aberysgir</v>
      </c>
      <c r="F717" s="224">
        <v>1</v>
      </c>
      <c r="G717" s="224">
        <f t="shared" si="23"/>
        <v>1</v>
      </c>
      <c r="H717" s="225"/>
    </row>
    <row r="718" spans="2:8" ht="12" customHeight="1">
      <c r="B718" s="222">
        <v>715</v>
      </c>
      <c r="C718" s="223" t="s">
        <v>1130</v>
      </c>
      <c r="D718" s="223" t="s">
        <v>857</v>
      </c>
      <c r="E718" s="223" t="str">
        <f t="shared" si="22"/>
        <v>Powys - Ystradfellte</v>
      </c>
      <c r="F718" s="224">
        <v>1</v>
      </c>
      <c r="G718" s="224">
        <f t="shared" si="23"/>
        <v>1</v>
      </c>
      <c r="H718" s="225"/>
    </row>
    <row r="719" spans="2:8" ht="12" customHeight="1">
      <c r="B719" s="222">
        <v>716</v>
      </c>
      <c r="C719" s="223" t="s">
        <v>1130</v>
      </c>
      <c r="D719" s="223" t="s">
        <v>858</v>
      </c>
      <c r="E719" s="223" t="str">
        <f t="shared" si="22"/>
        <v>Powys - Ystradgynlais</v>
      </c>
      <c r="F719" s="224">
        <v>1</v>
      </c>
      <c r="G719" s="224">
        <f t="shared" si="23"/>
        <v>1</v>
      </c>
      <c r="H719" s="225"/>
    </row>
    <row r="720" spans="2:8" ht="12" customHeight="1">
      <c r="B720" s="222">
        <v>717</v>
      </c>
      <c r="C720" s="223" t="s">
        <v>1131</v>
      </c>
      <c r="D720" s="223" t="s">
        <v>859</v>
      </c>
      <c r="E720" s="223" t="str">
        <f t="shared" si="22"/>
        <v>Rhondda Cynon Taf - Aberaman</v>
      </c>
      <c r="F720" s="224">
        <v>2</v>
      </c>
      <c r="G720" s="224">
        <f t="shared" si="23"/>
        <v>1</v>
      </c>
      <c r="H720" s="225"/>
    </row>
    <row r="721" spans="2:8" ht="12" customHeight="1">
      <c r="B721" s="222">
        <v>718</v>
      </c>
      <c r="C721" s="223" t="s">
        <v>1131</v>
      </c>
      <c r="D721" s="223" t="s">
        <v>860</v>
      </c>
      <c r="E721" s="223" t="str">
        <f t="shared" si="22"/>
        <v>Rhondda Cynon Taf - Abercynon</v>
      </c>
      <c r="F721" s="224">
        <v>3</v>
      </c>
      <c r="G721" s="224">
        <f t="shared" si="23"/>
        <v>1</v>
      </c>
      <c r="H721" s="225"/>
    </row>
    <row r="722" spans="2:8" ht="12" customHeight="1">
      <c r="B722" s="222">
        <v>719</v>
      </c>
      <c r="C722" s="223" t="s">
        <v>1131</v>
      </c>
      <c r="D722" s="223" t="s">
        <v>861</v>
      </c>
      <c r="E722" s="223" t="str">
        <f t="shared" si="22"/>
        <v>Rhondda Cynon Taf - Aberdâr</v>
      </c>
      <c r="F722" s="224">
        <v>3</v>
      </c>
      <c r="G722" s="224">
        <f t="shared" si="23"/>
        <v>1</v>
      </c>
      <c r="H722" s="225"/>
    </row>
    <row r="723" spans="2:8" ht="12" customHeight="1">
      <c r="B723" s="222">
        <v>720</v>
      </c>
      <c r="C723" s="223" t="s">
        <v>1131</v>
      </c>
      <c r="D723" s="223" t="s">
        <v>862</v>
      </c>
      <c r="E723" s="223" t="str">
        <f t="shared" si="22"/>
        <v>Rhondda Cynon Taf - Cwm Clydach</v>
      </c>
      <c r="F723" s="224">
        <v>1</v>
      </c>
      <c r="G723" s="224">
        <f t="shared" si="23"/>
        <v>1</v>
      </c>
      <c r="H723" s="225"/>
    </row>
    <row r="724" spans="2:8" ht="12" customHeight="1">
      <c r="B724" s="222">
        <v>721</v>
      </c>
      <c r="C724" s="223" t="s">
        <v>1131</v>
      </c>
      <c r="D724" s="223" t="s">
        <v>863</v>
      </c>
      <c r="E724" s="223" t="str">
        <f t="shared" si="22"/>
        <v>Rhondda Cynon Taf - Cwmbach</v>
      </c>
      <c r="F724" s="224">
        <v>2</v>
      </c>
      <c r="G724" s="224">
        <f t="shared" si="23"/>
        <v>1</v>
      </c>
      <c r="H724" s="225"/>
    </row>
    <row r="725" spans="2:8" ht="12" customHeight="1">
      <c r="B725" s="222">
        <v>722</v>
      </c>
      <c r="C725" s="223" t="s">
        <v>1131</v>
      </c>
      <c r="D725" s="223" t="s">
        <v>864</v>
      </c>
      <c r="E725" s="223" t="str">
        <f t="shared" si="22"/>
        <v>Rhondda Cynon Taf - Cymer</v>
      </c>
      <c r="F725" s="224">
        <v>2</v>
      </c>
      <c r="G725" s="224">
        <f t="shared" si="23"/>
        <v>1</v>
      </c>
      <c r="H725" s="225"/>
    </row>
    <row r="726" spans="2:8" ht="12" customHeight="1">
      <c r="B726" s="222">
        <v>723</v>
      </c>
      <c r="C726" s="223" t="s">
        <v>1131</v>
      </c>
      <c r="D726" s="223" t="s">
        <v>865</v>
      </c>
      <c r="E726" s="223" t="str">
        <f t="shared" si="22"/>
        <v>Rhondda Cynon Taf - Glynrhedynog</v>
      </c>
      <c r="F726" s="224">
        <v>1</v>
      </c>
      <c r="G726" s="224">
        <f t="shared" si="23"/>
        <v>1</v>
      </c>
      <c r="H726" s="225"/>
    </row>
    <row r="727" spans="2:8" ht="12" customHeight="1">
      <c r="B727" s="222">
        <v>724</v>
      </c>
      <c r="C727" s="223" t="s">
        <v>1131</v>
      </c>
      <c r="D727" s="223" t="s">
        <v>866</v>
      </c>
      <c r="E727" s="223" t="str">
        <f t="shared" si="22"/>
        <v>Rhondda Cynon Taf - Gilfach Goch</v>
      </c>
      <c r="F727" s="224">
        <v>2</v>
      </c>
      <c r="G727" s="224">
        <f t="shared" si="23"/>
        <v>1</v>
      </c>
      <c r="H727" s="225"/>
    </row>
    <row r="728" spans="2:8" ht="12" customHeight="1">
      <c r="B728" s="222">
        <v>725</v>
      </c>
      <c r="C728" s="223" t="s">
        <v>1131</v>
      </c>
      <c r="D728" s="223" t="s">
        <v>867</v>
      </c>
      <c r="E728" s="223" t="str">
        <f t="shared" si="22"/>
        <v>Rhondda Cynon Taf - Hirwaun</v>
      </c>
      <c r="F728" s="224">
        <v>2</v>
      </c>
      <c r="G728" s="224">
        <f t="shared" si="23"/>
        <v>1</v>
      </c>
      <c r="H728" s="225"/>
    </row>
    <row r="729" spans="2:8" ht="12" customHeight="1">
      <c r="B729" s="222">
        <v>726</v>
      </c>
      <c r="C729" s="223" t="s">
        <v>1131</v>
      </c>
      <c r="D729" s="223" t="s">
        <v>868</v>
      </c>
      <c r="E729" s="223" t="str">
        <f t="shared" si="22"/>
        <v>Rhondda Cynon Taf - Llanharan</v>
      </c>
      <c r="F729" s="224">
        <v>4</v>
      </c>
      <c r="G729" s="224">
        <f t="shared" si="23"/>
        <v>1</v>
      </c>
      <c r="H729" s="225"/>
    </row>
    <row r="730" spans="2:8" ht="12" customHeight="1">
      <c r="B730" s="222">
        <v>727</v>
      </c>
      <c r="C730" s="223" t="s">
        <v>1131</v>
      </c>
      <c r="D730" s="223" t="s">
        <v>869</v>
      </c>
      <c r="E730" s="223" t="str">
        <f t="shared" si="22"/>
        <v>Rhondda Cynon Taf - Llanharri</v>
      </c>
      <c r="F730" s="224">
        <v>4</v>
      </c>
      <c r="G730" s="224">
        <f t="shared" si="23"/>
        <v>1</v>
      </c>
      <c r="H730" s="225"/>
    </row>
    <row r="731" spans="2:8" ht="12" customHeight="1">
      <c r="B731" s="222">
        <v>728</v>
      </c>
      <c r="C731" s="223" t="s">
        <v>1131</v>
      </c>
      <c r="D731" s="223" t="s">
        <v>870</v>
      </c>
      <c r="E731" s="223" t="str">
        <f t="shared" si="22"/>
        <v>Rhondda Cynon Taf - Llantrisant</v>
      </c>
      <c r="F731" s="224">
        <v>5</v>
      </c>
      <c r="G731" s="224">
        <f t="shared" si="23"/>
        <v>1</v>
      </c>
      <c r="H731" s="225" t="s">
        <v>65</v>
      </c>
    </row>
    <row r="732" spans="2:8" ht="12" customHeight="1">
      <c r="B732" s="222">
        <v>729</v>
      </c>
      <c r="C732" s="223" t="s">
        <v>1131</v>
      </c>
      <c r="D732" s="223" t="s">
        <v>871</v>
      </c>
      <c r="E732" s="223" t="str">
        <f t="shared" si="22"/>
        <v>Rhondda Cynon Taf - Llanilltud Faerdref</v>
      </c>
      <c r="F732" s="224">
        <v>5</v>
      </c>
      <c r="G732" s="224">
        <f t="shared" si="23"/>
        <v>1</v>
      </c>
      <c r="H732" s="225" t="s">
        <v>65</v>
      </c>
    </row>
    <row r="733" spans="2:8" ht="12" customHeight="1">
      <c r="B733" s="222">
        <v>730</v>
      </c>
      <c r="C733" s="223" t="s">
        <v>1131</v>
      </c>
      <c r="D733" s="223" t="s">
        <v>872</v>
      </c>
      <c r="E733" s="223" t="str">
        <f t="shared" si="22"/>
        <v>Rhondda Cynon Taf - Llwydcoed</v>
      </c>
      <c r="F733" s="224">
        <v>4</v>
      </c>
      <c r="G733" s="224">
        <f t="shared" si="23"/>
        <v>1</v>
      </c>
      <c r="H733" s="225"/>
    </row>
    <row r="734" spans="2:8" ht="12" customHeight="1">
      <c r="B734" s="222">
        <v>731</v>
      </c>
      <c r="C734" s="223" t="s">
        <v>1131</v>
      </c>
      <c r="D734" s="223" t="s">
        <v>873</v>
      </c>
      <c r="E734" s="223" t="str">
        <f t="shared" si="22"/>
        <v>Rhondda Cynon Taf - Llwynypia</v>
      </c>
      <c r="F734" s="224">
        <v>2</v>
      </c>
      <c r="G734" s="224">
        <f t="shared" si="23"/>
        <v>1</v>
      </c>
      <c r="H734" s="225"/>
    </row>
    <row r="735" spans="2:8" ht="12" customHeight="1">
      <c r="B735" s="222">
        <v>732</v>
      </c>
      <c r="C735" s="223" t="s">
        <v>1131</v>
      </c>
      <c r="D735" s="223" t="s">
        <v>874</v>
      </c>
      <c r="E735" s="223" t="str">
        <f t="shared" si="22"/>
        <v>Rhondda Cynon Taf - Maerdy</v>
      </c>
      <c r="F735" s="224">
        <v>1</v>
      </c>
      <c r="G735" s="224">
        <f t="shared" si="23"/>
        <v>1</v>
      </c>
      <c r="H735" s="225"/>
    </row>
    <row r="736" spans="2:8" ht="12" customHeight="1">
      <c r="B736" s="222">
        <v>733</v>
      </c>
      <c r="C736" s="223" t="s">
        <v>1131</v>
      </c>
      <c r="D736" s="223" t="s">
        <v>875</v>
      </c>
      <c r="E736" s="223" t="str">
        <f t="shared" si="22"/>
        <v>Rhondda Cynon Taf - Aberpennar</v>
      </c>
      <c r="F736" s="224">
        <v>3</v>
      </c>
      <c r="G736" s="224">
        <f t="shared" si="23"/>
        <v>1</v>
      </c>
      <c r="H736" s="225"/>
    </row>
    <row r="737" spans="2:8" ht="12" customHeight="1">
      <c r="B737" s="222">
        <v>734</v>
      </c>
      <c r="C737" s="223" t="s">
        <v>1131</v>
      </c>
      <c r="D737" s="223" t="s">
        <v>876</v>
      </c>
      <c r="E737" s="223" t="str">
        <f t="shared" si="22"/>
        <v>Rhondda Cynon Taf - Penrhiwceiber</v>
      </c>
      <c r="F737" s="224">
        <v>2</v>
      </c>
      <c r="G737" s="224">
        <f t="shared" si="23"/>
        <v>1</v>
      </c>
      <c r="H737" s="225"/>
    </row>
    <row r="738" spans="2:8" ht="12" customHeight="1">
      <c r="B738" s="222">
        <v>735</v>
      </c>
      <c r="C738" s="223" t="s">
        <v>1131</v>
      </c>
      <c r="D738" s="223" t="s">
        <v>877</v>
      </c>
      <c r="E738" s="223" t="str">
        <f t="shared" si="22"/>
        <v>Rhondda Cynon Taf - Pentre</v>
      </c>
      <c r="F738" s="224">
        <v>3</v>
      </c>
      <c r="G738" s="224">
        <f t="shared" si="23"/>
        <v>1</v>
      </c>
      <c r="H738" s="225"/>
    </row>
    <row r="739" spans="2:8" ht="12" customHeight="1">
      <c r="B739" s="222">
        <v>736</v>
      </c>
      <c r="C739" s="223" t="s">
        <v>1131</v>
      </c>
      <c r="D739" s="223" t="s">
        <v>878</v>
      </c>
      <c r="E739" s="223" t="str">
        <f t="shared" si="22"/>
        <v>Rhondda Cynon Taf - Penygraig</v>
      </c>
      <c r="F739" s="224">
        <v>3</v>
      </c>
      <c r="G739" s="224">
        <f t="shared" si="23"/>
        <v>1</v>
      </c>
      <c r="H739" s="225"/>
    </row>
    <row r="740" spans="2:8" ht="12" customHeight="1">
      <c r="B740" s="222">
        <v>737</v>
      </c>
      <c r="C740" s="223" t="s">
        <v>1131</v>
      </c>
      <c r="D740" s="223" t="s">
        <v>879</v>
      </c>
      <c r="E740" s="223" t="str">
        <f t="shared" si="22"/>
        <v>Rhondda Cynon Taf - Pen-y-Waun</v>
      </c>
      <c r="F740" s="224">
        <v>1</v>
      </c>
      <c r="G740" s="224">
        <f t="shared" si="23"/>
        <v>1</v>
      </c>
      <c r="H740" s="225"/>
    </row>
    <row r="741" spans="2:8" ht="12" customHeight="1">
      <c r="B741" s="222">
        <v>738</v>
      </c>
      <c r="C741" s="223" t="s">
        <v>1131</v>
      </c>
      <c r="D741" s="223" t="s">
        <v>880</v>
      </c>
      <c r="E741" s="223" t="str">
        <f t="shared" si="22"/>
        <v>Rhondda Cynon Taf - Pont-y-clun</v>
      </c>
      <c r="F741" s="224">
        <v>5</v>
      </c>
      <c r="G741" s="224">
        <f t="shared" si="23"/>
        <v>1</v>
      </c>
      <c r="H741" s="225"/>
    </row>
    <row r="742" spans="2:8" ht="12" customHeight="1">
      <c r="B742" s="222">
        <v>739</v>
      </c>
      <c r="C742" s="223" t="s">
        <v>1131</v>
      </c>
      <c r="D742" s="223" t="s">
        <v>881</v>
      </c>
      <c r="E742" s="223" t="str">
        <f t="shared" si="22"/>
        <v>Rhondda Cynon Taf - Pontypridd</v>
      </c>
      <c r="F742" s="224">
        <v>5</v>
      </c>
      <c r="G742" s="224">
        <f t="shared" si="23"/>
        <v>1</v>
      </c>
      <c r="H742" s="225"/>
    </row>
    <row r="743" spans="2:8" ht="12" customHeight="1">
      <c r="B743" s="222">
        <v>740</v>
      </c>
      <c r="C743" s="223" t="s">
        <v>1131</v>
      </c>
      <c r="D743" s="223" t="s">
        <v>882</v>
      </c>
      <c r="E743" s="223" t="str">
        <f t="shared" si="22"/>
        <v>Rhondda Cynon Taf - Porth</v>
      </c>
      <c r="F743" s="224">
        <v>3</v>
      </c>
      <c r="G743" s="224">
        <f t="shared" si="23"/>
        <v>1</v>
      </c>
      <c r="H743" s="225"/>
    </row>
    <row r="744" spans="2:8" ht="12" customHeight="1">
      <c r="B744" s="222">
        <v>741</v>
      </c>
      <c r="C744" s="223" t="s">
        <v>1131</v>
      </c>
      <c r="D744" s="223" t="s">
        <v>883</v>
      </c>
      <c r="E744" s="223" t="str">
        <f t="shared" si="22"/>
        <v>Rhondda Cynon Taf - Rhigos</v>
      </c>
      <c r="F744" s="224">
        <v>1</v>
      </c>
      <c r="G744" s="224">
        <f t="shared" si="23"/>
        <v>1</v>
      </c>
      <c r="H744" s="225"/>
    </row>
    <row r="745" spans="2:8" ht="12" customHeight="1">
      <c r="B745" s="222">
        <v>742</v>
      </c>
      <c r="C745" s="223" t="s">
        <v>1131</v>
      </c>
      <c r="D745" s="223" t="s">
        <v>884</v>
      </c>
      <c r="E745" s="223" t="str">
        <f t="shared" si="22"/>
        <v>Rhondda Cynon Taf - Fynnon Taf</v>
      </c>
      <c r="F745" s="224">
        <v>5</v>
      </c>
      <c r="G745" s="224">
        <f t="shared" si="23"/>
        <v>1</v>
      </c>
      <c r="H745" s="225"/>
    </row>
    <row r="746" spans="2:8" ht="12" customHeight="1">
      <c r="B746" s="222">
        <v>743</v>
      </c>
      <c r="C746" s="223" t="s">
        <v>1131</v>
      </c>
      <c r="D746" s="223" t="s">
        <v>885</v>
      </c>
      <c r="E746" s="223" t="str">
        <f t="shared" si="22"/>
        <v>Rhondda Cynon Taf - Tonypandy</v>
      </c>
      <c r="F746" s="224">
        <v>3</v>
      </c>
      <c r="G746" s="224">
        <f t="shared" si="23"/>
        <v>1</v>
      </c>
      <c r="H746" s="225"/>
    </row>
    <row r="747" spans="2:8" ht="12" customHeight="1">
      <c r="B747" s="222">
        <v>744</v>
      </c>
      <c r="C747" s="223" t="s">
        <v>1131</v>
      </c>
      <c r="D747" s="223" t="s">
        <v>886</v>
      </c>
      <c r="E747" s="223" t="str">
        <f t="shared" si="22"/>
        <v>Rhondda Cynon Taf - Tonyrefail</v>
      </c>
      <c r="F747" s="224">
        <v>4</v>
      </c>
      <c r="G747" s="224">
        <f t="shared" si="23"/>
        <v>1</v>
      </c>
      <c r="H747" s="225"/>
    </row>
    <row r="748" spans="2:8" ht="12" customHeight="1">
      <c r="B748" s="222">
        <v>745</v>
      </c>
      <c r="C748" s="223" t="s">
        <v>1131</v>
      </c>
      <c r="D748" s="223" t="s">
        <v>887</v>
      </c>
      <c r="E748" s="223" t="str">
        <f t="shared" si="22"/>
        <v>Rhondda Cynon Taf - Trealaw</v>
      </c>
      <c r="F748" s="224">
        <v>2</v>
      </c>
      <c r="G748" s="224">
        <f t="shared" si="23"/>
        <v>1</v>
      </c>
      <c r="H748" s="225"/>
    </row>
    <row r="749" spans="2:8" ht="12" customHeight="1">
      <c r="B749" s="222">
        <v>746</v>
      </c>
      <c r="C749" s="223" t="s">
        <v>1131</v>
      </c>
      <c r="D749" s="223" t="s">
        <v>888</v>
      </c>
      <c r="E749" s="223" t="str">
        <f t="shared" si="22"/>
        <v>Rhondda Cynon Taf - Trehafod</v>
      </c>
      <c r="F749" s="224">
        <v>2</v>
      </c>
      <c r="G749" s="224">
        <f t="shared" si="23"/>
        <v>1</v>
      </c>
      <c r="H749" s="225"/>
    </row>
    <row r="750" spans="2:8" ht="12" customHeight="1">
      <c r="B750" s="222">
        <v>747</v>
      </c>
      <c r="C750" s="223" t="s">
        <v>1131</v>
      </c>
      <c r="D750" s="223" t="s">
        <v>889</v>
      </c>
      <c r="E750" s="223" t="str">
        <f t="shared" si="22"/>
        <v>Rhondda Cynon Taf - Treherbert</v>
      </c>
      <c r="F750" s="224">
        <v>1</v>
      </c>
      <c r="G750" s="224">
        <f t="shared" si="23"/>
        <v>1</v>
      </c>
      <c r="H750" s="225"/>
    </row>
    <row r="751" spans="2:8" ht="12" customHeight="1">
      <c r="B751" s="222">
        <v>748</v>
      </c>
      <c r="C751" s="223" t="s">
        <v>1131</v>
      </c>
      <c r="D751" s="223" t="s">
        <v>890</v>
      </c>
      <c r="E751" s="223" t="str">
        <f t="shared" si="22"/>
        <v>Rhondda Cynon Taf - Treorci</v>
      </c>
      <c r="F751" s="224">
        <v>2</v>
      </c>
      <c r="G751" s="224">
        <f t="shared" si="23"/>
        <v>1</v>
      </c>
      <c r="H751" s="225"/>
    </row>
    <row r="752" spans="2:8" ht="12" customHeight="1">
      <c r="B752" s="222">
        <v>749</v>
      </c>
      <c r="C752" s="223" t="s">
        <v>1131</v>
      </c>
      <c r="D752" s="223" t="s">
        <v>891</v>
      </c>
      <c r="E752" s="223" t="str">
        <f t="shared" si="22"/>
        <v>Rhondda Cynon Taf - Tylorstown</v>
      </c>
      <c r="F752" s="224">
        <v>1</v>
      </c>
      <c r="G752" s="224">
        <f t="shared" si="23"/>
        <v>1</v>
      </c>
      <c r="H752" s="225"/>
    </row>
    <row r="753" spans="2:8" ht="12" customHeight="1">
      <c r="B753" s="222">
        <v>750</v>
      </c>
      <c r="C753" s="223" t="s">
        <v>1131</v>
      </c>
      <c r="D753" s="223" t="s">
        <v>892</v>
      </c>
      <c r="E753" s="223" t="str">
        <f t="shared" si="22"/>
        <v>Rhondda Cynon Taf - Ynysybwl a Choed-y-Cwm</v>
      </c>
      <c r="F753" s="224">
        <v>2</v>
      </c>
      <c r="G753" s="224">
        <f t="shared" si="23"/>
        <v>1</v>
      </c>
      <c r="H753" s="225"/>
    </row>
    <row r="754" spans="2:8" ht="12" customHeight="1">
      <c r="B754" s="222">
        <v>751</v>
      </c>
      <c r="C754" s="223" t="s">
        <v>1131</v>
      </c>
      <c r="D754" s="223" t="s">
        <v>893</v>
      </c>
      <c r="E754" s="223" t="str">
        <f t="shared" si="22"/>
        <v>Rhondda Cynon Taf - Ystrad</v>
      </c>
      <c r="F754" s="224">
        <v>2</v>
      </c>
      <c r="G754" s="224">
        <f t="shared" si="23"/>
        <v>1</v>
      </c>
      <c r="H754" s="225"/>
    </row>
    <row r="755" spans="2:8" ht="12" customHeight="1">
      <c r="B755" s="222">
        <v>752</v>
      </c>
      <c r="C755" s="223" t="s">
        <v>1131</v>
      </c>
      <c r="D755" s="223" t="s">
        <v>894</v>
      </c>
      <c r="E755" s="223" t="str">
        <f t="shared" si="22"/>
        <v>Rhondda Cynon Taf - Ynyshir</v>
      </c>
      <c r="F755" s="224">
        <v>2</v>
      </c>
      <c r="G755" s="224">
        <f t="shared" si="23"/>
        <v>1</v>
      </c>
      <c r="H755" s="225"/>
    </row>
    <row r="756" spans="2:8" ht="12" customHeight="1">
      <c r="B756" s="222">
        <v>753</v>
      </c>
      <c r="C756" s="223" t="s">
        <v>1132</v>
      </c>
      <c r="D756" s="223" t="s">
        <v>895</v>
      </c>
      <c r="E756" s="223" t="str">
        <f t="shared" si="22"/>
        <v>Abertawe - Gellifedw</v>
      </c>
      <c r="F756" s="224">
        <v>2</v>
      </c>
      <c r="G756" s="224">
        <f t="shared" si="23"/>
        <v>1</v>
      </c>
      <c r="H756" s="225"/>
    </row>
    <row r="757" spans="2:8" ht="12" customHeight="1">
      <c r="B757" s="222">
        <v>754</v>
      </c>
      <c r="C757" s="223" t="s">
        <v>1132</v>
      </c>
      <c r="D757" s="223" t="s">
        <v>896</v>
      </c>
      <c r="E757" s="223" t="str">
        <f t="shared" si="22"/>
        <v>Abertawe - Llandeilo Ferwallt</v>
      </c>
      <c r="F757" s="224">
        <v>4</v>
      </c>
      <c r="G757" s="224">
        <f t="shared" si="23"/>
        <v>1</v>
      </c>
      <c r="H757" s="225"/>
    </row>
    <row r="758" spans="2:8" ht="12" customHeight="1">
      <c r="B758" s="222">
        <v>755</v>
      </c>
      <c r="C758" s="223" t="s">
        <v>1132</v>
      </c>
      <c r="D758" s="223" t="s">
        <v>897</v>
      </c>
      <c r="E758" s="223" t="str">
        <f t="shared" si="22"/>
        <v>Abertawe - Bonymaen</v>
      </c>
      <c r="F758" s="224">
        <v>1</v>
      </c>
      <c r="G758" s="224">
        <f t="shared" si="23"/>
        <v>1</v>
      </c>
      <c r="H758" s="225"/>
    </row>
    <row r="759" spans="2:8" ht="12" customHeight="1">
      <c r="B759" s="222">
        <v>756</v>
      </c>
      <c r="C759" s="223" t="s">
        <v>1132</v>
      </c>
      <c r="D759" s="223" t="s">
        <v>898</v>
      </c>
      <c r="E759" s="223" t="str">
        <f t="shared" si="22"/>
        <v>Abertawe - Castell (Abertawe)</v>
      </c>
      <c r="F759" s="224">
        <v>4</v>
      </c>
      <c r="G759" s="224">
        <f t="shared" si="23"/>
        <v>1</v>
      </c>
      <c r="H759" s="225"/>
    </row>
    <row r="760" spans="2:8" ht="12" customHeight="1">
      <c r="B760" s="222">
        <v>757</v>
      </c>
      <c r="C760" s="223" t="s">
        <v>1132</v>
      </c>
      <c r="D760" s="223" t="s">
        <v>899</v>
      </c>
      <c r="E760" s="223" t="str">
        <f t="shared" si="22"/>
        <v>Abertawe - Clydach</v>
      </c>
      <c r="F760" s="224">
        <v>1</v>
      </c>
      <c r="G760" s="224">
        <f t="shared" si="23"/>
        <v>1</v>
      </c>
      <c r="H760" s="225"/>
    </row>
    <row r="761" spans="2:8" ht="12" customHeight="1">
      <c r="B761" s="222">
        <v>758</v>
      </c>
      <c r="C761" s="223" t="s">
        <v>1132</v>
      </c>
      <c r="D761" s="223" t="s">
        <v>900</v>
      </c>
      <c r="E761" s="223" t="str">
        <f t="shared" si="22"/>
        <v>Abertawe - Y Cocyd</v>
      </c>
      <c r="F761" s="224">
        <v>2</v>
      </c>
      <c r="G761" s="224">
        <f t="shared" si="23"/>
        <v>1</v>
      </c>
      <c r="H761" s="225"/>
    </row>
    <row r="762" spans="2:8" ht="12" customHeight="1">
      <c r="B762" s="222">
        <v>759</v>
      </c>
      <c r="C762" s="223" t="s">
        <v>1132</v>
      </c>
      <c r="D762" s="223" t="s">
        <v>901</v>
      </c>
      <c r="E762" s="223" t="str">
        <f t="shared" si="22"/>
        <v>Abertawe - Cwmbwrla</v>
      </c>
      <c r="F762" s="224">
        <v>2</v>
      </c>
      <c r="G762" s="224">
        <f t="shared" si="23"/>
        <v>1</v>
      </c>
      <c r="H762" s="225"/>
    </row>
    <row r="763" spans="2:8" ht="12" customHeight="1">
      <c r="B763" s="222">
        <v>760</v>
      </c>
      <c r="C763" s="223" t="s">
        <v>1132</v>
      </c>
      <c r="D763" s="223" t="s">
        <v>902</v>
      </c>
      <c r="E763" s="223" t="str">
        <f t="shared" si="22"/>
        <v>Abertawe - Dynfant</v>
      </c>
      <c r="F763" s="224">
        <v>3</v>
      </c>
      <c r="G763" s="224">
        <f t="shared" si="23"/>
        <v>1</v>
      </c>
      <c r="H763" s="225"/>
    </row>
    <row r="764" spans="2:8" ht="12" customHeight="1">
      <c r="B764" s="222">
        <v>761</v>
      </c>
      <c r="C764" s="223" t="s">
        <v>1132</v>
      </c>
      <c r="D764" s="223" t="s">
        <v>903</v>
      </c>
      <c r="E764" s="223" t="str">
        <f t="shared" si="22"/>
        <v>Abertawe - Gorseinon</v>
      </c>
      <c r="F764" s="224">
        <v>2</v>
      </c>
      <c r="G764" s="224">
        <f t="shared" si="23"/>
        <v>1</v>
      </c>
      <c r="H764" s="225"/>
    </row>
    <row r="765" spans="2:8" ht="12" customHeight="1">
      <c r="B765" s="222">
        <v>762</v>
      </c>
      <c r="C765" s="223" t="s">
        <v>1132</v>
      </c>
      <c r="D765" s="223" t="s">
        <v>904</v>
      </c>
      <c r="E765" s="223" t="str">
        <f t="shared" si="22"/>
        <v>Abertawe - Tregŵyr</v>
      </c>
      <c r="F765" s="224">
        <v>2</v>
      </c>
      <c r="G765" s="224">
        <f t="shared" si="23"/>
        <v>1</v>
      </c>
      <c r="H765" s="225"/>
    </row>
    <row r="766" spans="2:8" ht="12" customHeight="1">
      <c r="B766" s="222">
        <v>763</v>
      </c>
      <c r="C766" s="223" t="s">
        <v>1132</v>
      </c>
      <c r="D766" s="223" t="s">
        <v>905</v>
      </c>
      <c r="E766" s="223" t="str">
        <f t="shared" si="22"/>
        <v>Abertawe - Pengelli</v>
      </c>
      <c r="F766" s="224">
        <v>2</v>
      </c>
      <c r="G766" s="224">
        <f t="shared" si="23"/>
        <v>1</v>
      </c>
      <c r="H766" s="225"/>
    </row>
    <row r="767" spans="2:8" ht="12" customHeight="1">
      <c r="B767" s="222">
        <v>764</v>
      </c>
      <c r="C767" s="223" t="s">
        <v>1132</v>
      </c>
      <c r="D767" s="223" t="s">
        <v>906</v>
      </c>
      <c r="E767" s="223" t="str">
        <f t="shared" si="22"/>
        <v>Abertawe - Llanilltud Gŵyr</v>
      </c>
      <c r="F767" s="224">
        <v>4</v>
      </c>
      <c r="G767" s="224">
        <f t="shared" si="23"/>
        <v>1</v>
      </c>
      <c r="H767" s="225"/>
    </row>
    <row r="768" spans="2:8" ht="12" customHeight="1">
      <c r="B768" s="222">
        <v>765</v>
      </c>
      <c r="C768" s="223" t="s">
        <v>1132</v>
      </c>
      <c r="D768" s="223" t="s">
        <v>907</v>
      </c>
      <c r="E768" s="223" t="str">
        <f t="shared" si="22"/>
        <v>Abertawe - Cilâ</v>
      </c>
      <c r="F768" s="224">
        <v>4</v>
      </c>
      <c r="G768" s="224">
        <f t="shared" si="23"/>
        <v>1</v>
      </c>
      <c r="H768" s="225"/>
    </row>
    <row r="769" spans="2:8" ht="12" customHeight="1">
      <c r="B769" s="222">
        <v>766</v>
      </c>
      <c r="C769" s="223" t="s">
        <v>1132</v>
      </c>
      <c r="D769" s="223" t="s">
        <v>908</v>
      </c>
      <c r="E769" s="223" t="str">
        <f t="shared" si="22"/>
        <v>Abertawe - Glandŵr</v>
      </c>
      <c r="F769" s="224">
        <v>1</v>
      </c>
      <c r="G769" s="224">
        <f t="shared" si="23"/>
        <v>1</v>
      </c>
      <c r="H769" s="225"/>
    </row>
    <row r="770" spans="2:8" ht="12" customHeight="1">
      <c r="B770" s="222">
        <v>767</v>
      </c>
      <c r="C770" s="223" t="s">
        <v>1132</v>
      </c>
      <c r="D770" s="223" t="s">
        <v>909</v>
      </c>
      <c r="E770" s="223" t="str">
        <f t="shared" si="22"/>
        <v>Abertawe - Llangynydd</v>
      </c>
      <c r="F770" s="224">
        <v>3</v>
      </c>
      <c r="G770" s="224">
        <f t="shared" si="23"/>
        <v>1</v>
      </c>
      <c r="H770" s="225"/>
    </row>
    <row r="771" spans="2:8" ht="12" customHeight="1">
      <c r="B771" s="222">
        <v>768</v>
      </c>
      <c r="C771" s="223" t="s">
        <v>1132</v>
      </c>
      <c r="D771" s="223" t="s">
        <v>910</v>
      </c>
      <c r="E771" s="223" t="str">
        <f t="shared" si="22"/>
        <v>Abertawe - Llangyfelach</v>
      </c>
      <c r="F771" s="224">
        <v>2</v>
      </c>
      <c r="G771" s="224">
        <f t="shared" si="23"/>
        <v>1</v>
      </c>
      <c r="H771" s="225"/>
    </row>
    <row r="772" spans="2:8" ht="12" customHeight="1">
      <c r="B772" s="222">
        <v>769</v>
      </c>
      <c r="C772" s="223" t="s">
        <v>1132</v>
      </c>
      <c r="D772" s="223" t="s">
        <v>911</v>
      </c>
      <c r="E772" s="223" t="str">
        <f t="shared" si="22"/>
        <v>Abertawe - Llanmadog a Cheriton</v>
      </c>
      <c r="F772" s="224">
        <v>3</v>
      </c>
      <c r="G772" s="224">
        <f t="shared" si="23"/>
        <v>1</v>
      </c>
      <c r="H772" s="225"/>
    </row>
    <row r="773" spans="2:8" ht="12" customHeight="1">
      <c r="B773" s="222">
        <v>770</v>
      </c>
      <c r="C773" s="223" t="s">
        <v>1132</v>
      </c>
      <c r="D773" s="223" t="s">
        <v>912</v>
      </c>
      <c r="E773" s="223" t="str">
        <f t="shared" ref="E773:E836" si="24">CONCATENATE(C773," - ",D773)</f>
        <v>Abertawe - Llanrhidian Uchaf</v>
      </c>
      <c r="F773" s="224">
        <v>4</v>
      </c>
      <c r="G773" s="224">
        <f t="shared" ref="G773:G836" si="25">COUNTIF($D$4:$D$871,D773)</f>
        <v>1</v>
      </c>
      <c r="H773" s="225"/>
    </row>
    <row r="774" spans="2:8" ht="12" customHeight="1">
      <c r="B774" s="222">
        <v>771</v>
      </c>
      <c r="C774" s="223" t="s">
        <v>1132</v>
      </c>
      <c r="D774" s="223" t="s">
        <v>913</v>
      </c>
      <c r="E774" s="223" t="str">
        <f t="shared" si="24"/>
        <v>Abertawe - Llanrhidian Isaf</v>
      </c>
      <c r="F774" s="224">
        <v>4</v>
      </c>
      <c r="G774" s="224">
        <f t="shared" si="25"/>
        <v>1</v>
      </c>
      <c r="H774" s="225"/>
    </row>
    <row r="775" spans="2:8" ht="12" customHeight="1">
      <c r="B775" s="222">
        <v>772</v>
      </c>
      <c r="C775" s="223" t="s">
        <v>1132</v>
      </c>
      <c r="D775" s="223" t="s">
        <v>914</v>
      </c>
      <c r="E775" s="223" t="str">
        <f t="shared" si="24"/>
        <v>Abertawe - Llansamlet</v>
      </c>
      <c r="F775" s="224">
        <v>2</v>
      </c>
      <c r="G775" s="224">
        <f t="shared" si="25"/>
        <v>1</v>
      </c>
      <c r="H775" s="225"/>
    </row>
    <row r="776" spans="2:8" ht="12" customHeight="1">
      <c r="B776" s="222">
        <v>773</v>
      </c>
      <c r="C776" s="223" t="s">
        <v>1132</v>
      </c>
      <c r="D776" s="223" t="s">
        <v>915</v>
      </c>
      <c r="E776" s="223" t="str">
        <f t="shared" si="24"/>
        <v>Abertawe - Llwchwr</v>
      </c>
      <c r="F776" s="224">
        <v>2</v>
      </c>
      <c r="G776" s="224">
        <f t="shared" si="25"/>
        <v>1</v>
      </c>
      <c r="H776" s="225"/>
    </row>
    <row r="777" spans="2:8" ht="12" customHeight="1">
      <c r="B777" s="222">
        <v>774</v>
      </c>
      <c r="C777" s="223" t="s">
        <v>1132</v>
      </c>
      <c r="D777" s="223" t="s">
        <v>916</v>
      </c>
      <c r="E777" s="223" t="str">
        <f t="shared" si="24"/>
        <v>Abertawe - Mawr</v>
      </c>
      <c r="F777" s="224">
        <v>1</v>
      </c>
      <c r="G777" s="224">
        <f t="shared" si="25"/>
        <v>1</v>
      </c>
      <c r="H777" s="225"/>
    </row>
    <row r="778" spans="2:8" ht="12" customHeight="1">
      <c r="B778" s="222">
        <v>775</v>
      </c>
      <c r="C778" s="223" t="s">
        <v>1132</v>
      </c>
      <c r="D778" s="223" t="s">
        <v>917</v>
      </c>
      <c r="E778" s="223" t="str">
        <f t="shared" si="24"/>
        <v>Abertawe - Treforys</v>
      </c>
      <c r="F778" s="224">
        <v>3</v>
      </c>
      <c r="G778" s="224">
        <f t="shared" si="25"/>
        <v>1</v>
      </c>
      <c r="H778" s="225"/>
    </row>
    <row r="779" spans="2:8" ht="12" customHeight="1">
      <c r="B779" s="222">
        <v>776</v>
      </c>
      <c r="C779" s="223" t="s">
        <v>1132</v>
      </c>
      <c r="D779" s="223" t="s">
        <v>918</v>
      </c>
      <c r="E779" s="223" t="str">
        <f t="shared" si="24"/>
        <v>Abertawe - Y Mwmbwls</v>
      </c>
      <c r="F779" s="224">
        <v>5</v>
      </c>
      <c r="G779" s="224">
        <f t="shared" si="25"/>
        <v>1</v>
      </c>
      <c r="H779" s="225"/>
    </row>
    <row r="780" spans="2:8" ht="12" customHeight="1">
      <c r="B780" s="222">
        <v>777</v>
      </c>
      <c r="C780" s="223" t="s">
        <v>1132</v>
      </c>
      <c r="D780" s="223" t="s">
        <v>919</v>
      </c>
      <c r="E780" s="223" t="str">
        <f t="shared" si="24"/>
        <v>Abertawe - Mynydd-bach</v>
      </c>
      <c r="F780" s="224">
        <v>1</v>
      </c>
      <c r="G780" s="224">
        <f t="shared" si="25"/>
        <v>1</v>
      </c>
      <c r="H780" s="225"/>
    </row>
    <row r="781" spans="2:8" ht="12" customHeight="1">
      <c r="B781" s="222">
        <v>778</v>
      </c>
      <c r="C781" s="223" t="s">
        <v>1132</v>
      </c>
      <c r="D781" s="223" t="s">
        <v>920</v>
      </c>
      <c r="E781" s="223" t="str">
        <f t="shared" si="24"/>
        <v>Abertawe - Penderi</v>
      </c>
      <c r="F781" s="224">
        <v>1</v>
      </c>
      <c r="G781" s="224">
        <f t="shared" si="25"/>
        <v>1</v>
      </c>
      <c r="H781" s="225"/>
    </row>
    <row r="782" spans="2:8" ht="12" customHeight="1">
      <c r="B782" s="222">
        <v>779</v>
      </c>
      <c r="C782" s="223" t="s">
        <v>1132</v>
      </c>
      <c r="D782" s="223" t="s">
        <v>921</v>
      </c>
      <c r="E782" s="223" t="str">
        <f t="shared" si="24"/>
        <v>Abertawe - Penlle'r-gaer</v>
      </c>
      <c r="F782" s="224">
        <v>2</v>
      </c>
      <c r="G782" s="224">
        <f t="shared" si="25"/>
        <v>1</v>
      </c>
      <c r="H782" s="225"/>
    </row>
    <row r="783" spans="2:8" ht="12" customHeight="1">
      <c r="B783" s="222">
        <v>780</v>
      </c>
      <c r="C783" s="223" t="s">
        <v>1132</v>
      </c>
      <c r="D783" s="223" t="s">
        <v>922</v>
      </c>
      <c r="E783" s="223" t="str">
        <f t="shared" si="24"/>
        <v>Abertawe - Pennard</v>
      </c>
      <c r="F783" s="224">
        <v>4</v>
      </c>
      <c r="G783" s="224">
        <f t="shared" si="25"/>
        <v>1</v>
      </c>
      <c r="H783" s="225"/>
    </row>
    <row r="784" spans="2:8" ht="12" customHeight="1">
      <c r="B784" s="222">
        <v>781</v>
      </c>
      <c r="C784" s="223" t="s">
        <v>1132</v>
      </c>
      <c r="D784" s="223" t="s">
        <v>923</v>
      </c>
      <c r="E784" s="223" t="str">
        <f t="shared" si="24"/>
        <v>Abertawe - Pen-rhys</v>
      </c>
      <c r="F784" s="224">
        <v>3</v>
      </c>
      <c r="G784" s="224">
        <f t="shared" si="25"/>
        <v>1</v>
      </c>
      <c r="H784" s="225"/>
    </row>
    <row r="785" spans="2:8" ht="12" customHeight="1">
      <c r="B785" s="222">
        <v>782</v>
      </c>
      <c r="C785" s="223" t="s">
        <v>1132</v>
      </c>
      <c r="D785" s="223" t="s">
        <v>924</v>
      </c>
      <c r="E785" s="223" t="str">
        <f t="shared" si="24"/>
        <v>Abertawe - Pontardulais</v>
      </c>
      <c r="F785" s="224">
        <v>1</v>
      </c>
      <c r="G785" s="224">
        <f t="shared" si="25"/>
        <v>1</v>
      </c>
      <c r="H785" s="225"/>
    </row>
    <row r="786" spans="2:8" ht="12" customHeight="1">
      <c r="B786" s="222">
        <v>783</v>
      </c>
      <c r="C786" s="223" t="s">
        <v>1132</v>
      </c>
      <c r="D786" s="223" t="s">
        <v>925</v>
      </c>
      <c r="E786" s="223" t="str">
        <f t="shared" si="24"/>
        <v>Abertawe - Pontlliw</v>
      </c>
      <c r="F786" s="224">
        <v>1</v>
      </c>
      <c r="G786" s="224">
        <f t="shared" si="25"/>
        <v>1</v>
      </c>
      <c r="H786" s="225"/>
    </row>
    <row r="787" spans="2:8" ht="12" customHeight="1">
      <c r="B787" s="222">
        <v>784</v>
      </c>
      <c r="C787" s="223" t="s">
        <v>1132</v>
      </c>
      <c r="D787" s="223" t="s">
        <v>926</v>
      </c>
      <c r="E787" s="223" t="str">
        <f t="shared" si="24"/>
        <v>Abertawe - Port Einon</v>
      </c>
      <c r="F787" s="224">
        <v>4</v>
      </c>
      <c r="G787" s="224">
        <f t="shared" si="25"/>
        <v>1</v>
      </c>
      <c r="H787" s="225"/>
    </row>
    <row r="788" spans="2:8" ht="12" customHeight="1">
      <c r="B788" s="222">
        <v>785</v>
      </c>
      <c r="C788" s="223" t="s">
        <v>1132</v>
      </c>
      <c r="D788" s="223" t="s">
        <v>927</v>
      </c>
      <c r="E788" s="223" t="str">
        <f t="shared" si="24"/>
        <v>Abertawe - Reynoldston</v>
      </c>
      <c r="F788" s="224">
        <v>5</v>
      </c>
      <c r="G788" s="224">
        <f t="shared" si="25"/>
        <v>1</v>
      </c>
      <c r="H788" s="225"/>
    </row>
    <row r="789" spans="2:8" ht="12" customHeight="1">
      <c r="B789" s="222">
        <v>786</v>
      </c>
      <c r="C789" s="223" t="s">
        <v>1132</v>
      </c>
      <c r="D789" s="223" t="s">
        <v>928</v>
      </c>
      <c r="E789" s="223" t="str">
        <f t="shared" si="24"/>
        <v>Abertawe - Rhosili</v>
      </c>
      <c r="F789" s="224">
        <v>4</v>
      </c>
      <c r="G789" s="224">
        <f t="shared" si="25"/>
        <v>1</v>
      </c>
      <c r="H789" s="225"/>
    </row>
    <row r="790" spans="2:8" ht="12" customHeight="1">
      <c r="B790" s="222">
        <v>787</v>
      </c>
      <c r="C790" s="223" t="s">
        <v>1132</v>
      </c>
      <c r="D790" s="223" t="s">
        <v>929</v>
      </c>
      <c r="E790" s="223" t="str">
        <f t="shared" si="24"/>
        <v>Abertawe - Sgeti</v>
      </c>
      <c r="F790" s="224">
        <v>5</v>
      </c>
      <c r="G790" s="224">
        <f t="shared" si="25"/>
        <v>1</v>
      </c>
      <c r="H790" s="225"/>
    </row>
    <row r="791" spans="2:8" ht="12" customHeight="1">
      <c r="B791" s="222">
        <v>788</v>
      </c>
      <c r="C791" s="223" t="s">
        <v>1132</v>
      </c>
      <c r="D791" s="223" t="s">
        <v>930</v>
      </c>
      <c r="E791" s="223" t="str">
        <f t="shared" si="24"/>
        <v>Abertawe - St Thomas</v>
      </c>
      <c r="F791" s="224">
        <v>2</v>
      </c>
      <c r="G791" s="224">
        <f t="shared" si="25"/>
        <v>1</v>
      </c>
      <c r="H791" s="225"/>
    </row>
    <row r="792" spans="2:8" ht="12" customHeight="1">
      <c r="B792" s="222">
        <v>789</v>
      </c>
      <c r="C792" s="223" t="s">
        <v>1132</v>
      </c>
      <c r="D792" s="223" t="s">
        <v>931</v>
      </c>
      <c r="E792" s="223" t="str">
        <f t="shared" si="24"/>
        <v>Abertawe - St Thomas (De)</v>
      </c>
      <c r="F792" s="224">
        <v>5</v>
      </c>
      <c r="G792" s="224">
        <f t="shared" si="25"/>
        <v>1</v>
      </c>
      <c r="H792" s="225"/>
    </row>
    <row r="793" spans="2:8" ht="12" customHeight="1">
      <c r="B793" s="222">
        <v>790</v>
      </c>
      <c r="C793" s="223" t="s">
        <v>1132</v>
      </c>
      <c r="D793" s="223" t="s">
        <v>932</v>
      </c>
      <c r="E793" s="223" t="str">
        <f t="shared" si="24"/>
        <v>Abertawe - Townhill</v>
      </c>
      <c r="F793" s="224">
        <v>1</v>
      </c>
      <c r="G793" s="224">
        <f t="shared" si="25"/>
        <v>1</v>
      </c>
      <c r="H793" s="225"/>
    </row>
    <row r="794" spans="2:8" ht="12" customHeight="1">
      <c r="B794" s="222">
        <v>791</v>
      </c>
      <c r="C794" s="223" t="s">
        <v>1132</v>
      </c>
      <c r="D794" s="223" t="s">
        <v>933</v>
      </c>
      <c r="E794" s="223" t="str">
        <f t="shared" si="24"/>
        <v>Abertawe - Uplands</v>
      </c>
      <c r="F794" s="224">
        <v>4</v>
      </c>
      <c r="G794" s="224">
        <f t="shared" si="25"/>
        <v>1</v>
      </c>
      <c r="H794" s="225"/>
    </row>
    <row r="795" spans="2:8" ht="12" customHeight="1">
      <c r="B795" s="222">
        <v>792</v>
      </c>
      <c r="C795" s="223" t="s">
        <v>1132</v>
      </c>
      <c r="D795" s="223" t="s">
        <v>934</v>
      </c>
      <c r="E795" s="223" t="str">
        <f t="shared" si="24"/>
        <v>Abertawe - Cilâ Uchaf</v>
      </c>
      <c r="F795" s="224">
        <v>4</v>
      </c>
      <c r="G795" s="224">
        <f t="shared" si="25"/>
        <v>1</v>
      </c>
      <c r="H795" s="225"/>
    </row>
    <row r="796" spans="2:8" ht="12" customHeight="1">
      <c r="B796" s="222">
        <v>793</v>
      </c>
      <c r="C796" s="223" t="s">
        <v>1133</v>
      </c>
      <c r="D796" s="223" t="s">
        <v>935</v>
      </c>
      <c r="E796" s="223" t="str">
        <f t="shared" si="24"/>
        <v>Torfaen - Abersychan</v>
      </c>
      <c r="F796" s="224">
        <v>1</v>
      </c>
      <c r="G796" s="224">
        <f t="shared" si="25"/>
        <v>1</v>
      </c>
      <c r="H796" s="225"/>
    </row>
    <row r="797" spans="2:8" ht="12" customHeight="1">
      <c r="B797" s="222">
        <v>794</v>
      </c>
      <c r="C797" s="223" t="s">
        <v>1133</v>
      </c>
      <c r="D797" s="223" t="s">
        <v>936</v>
      </c>
      <c r="E797" s="223" t="str">
        <f t="shared" si="24"/>
        <v>Torfaen - Blaenafon</v>
      </c>
      <c r="F797" s="224">
        <v>1</v>
      </c>
      <c r="G797" s="224">
        <f t="shared" si="25"/>
        <v>1</v>
      </c>
      <c r="H797" s="225"/>
    </row>
    <row r="798" spans="2:8" ht="12" customHeight="1">
      <c r="B798" s="222">
        <v>795</v>
      </c>
      <c r="C798" s="223" t="s">
        <v>1133</v>
      </c>
      <c r="D798" s="223" t="s">
        <v>937</v>
      </c>
      <c r="E798" s="223" t="str">
        <f t="shared" si="24"/>
        <v>Torfaen - Croesyceiliog</v>
      </c>
      <c r="F798" s="224">
        <v>4</v>
      </c>
      <c r="G798" s="224">
        <f t="shared" si="25"/>
        <v>1</v>
      </c>
      <c r="H798" s="225"/>
    </row>
    <row r="799" spans="2:8" ht="12" customHeight="1">
      <c r="B799" s="222">
        <v>796</v>
      </c>
      <c r="C799" s="223" t="s">
        <v>1133</v>
      </c>
      <c r="D799" s="223" t="s">
        <v>938</v>
      </c>
      <c r="E799" s="223" t="str">
        <f t="shared" si="24"/>
        <v>Torfaen - Canol Cwmbrân</v>
      </c>
      <c r="F799" s="224">
        <v>3</v>
      </c>
      <c r="G799" s="224">
        <f t="shared" si="25"/>
        <v>1</v>
      </c>
      <c r="H799" s="225"/>
    </row>
    <row r="800" spans="2:8" ht="12" customHeight="1">
      <c r="B800" s="222">
        <v>797</v>
      </c>
      <c r="C800" s="223" t="s">
        <v>1133</v>
      </c>
      <c r="D800" s="223" t="s">
        <v>939</v>
      </c>
      <c r="E800" s="223" t="str">
        <f t="shared" si="24"/>
        <v>Torfaen - Fairwater (Torfaen)</v>
      </c>
      <c r="F800" s="224">
        <v>3</v>
      </c>
      <c r="G800" s="224">
        <f t="shared" si="25"/>
        <v>1</v>
      </c>
      <c r="H800" s="225"/>
    </row>
    <row r="801" spans="2:8" ht="12" customHeight="1">
      <c r="B801" s="222">
        <v>798</v>
      </c>
      <c r="C801" s="223" t="s">
        <v>1133</v>
      </c>
      <c r="D801" s="223" t="s">
        <v>940</v>
      </c>
      <c r="E801" s="223" t="str">
        <f t="shared" si="24"/>
        <v>Torfaen - Henllys</v>
      </c>
      <c r="F801" s="224">
        <v>4</v>
      </c>
      <c r="G801" s="224">
        <f t="shared" si="25"/>
        <v>1</v>
      </c>
      <c r="H801" s="225"/>
    </row>
    <row r="802" spans="2:8" ht="12" customHeight="1">
      <c r="B802" s="222">
        <v>799</v>
      </c>
      <c r="C802" s="223" t="s">
        <v>1133</v>
      </c>
      <c r="D802" s="223" t="s">
        <v>941</v>
      </c>
      <c r="E802" s="223" t="str">
        <f t="shared" si="24"/>
        <v>Torfaen - Llantarnam</v>
      </c>
      <c r="F802" s="224">
        <v>4</v>
      </c>
      <c r="G802" s="224">
        <f t="shared" si="25"/>
        <v>1</v>
      </c>
      <c r="H802" s="225"/>
    </row>
    <row r="803" spans="2:8" ht="12" customHeight="1">
      <c r="B803" s="222">
        <v>800</v>
      </c>
      <c r="C803" s="223" t="s">
        <v>1133</v>
      </c>
      <c r="D803" s="223" t="s">
        <v>942</v>
      </c>
      <c r="E803" s="223" t="str">
        <f t="shared" si="24"/>
        <v>Torfaen - Llanyrafon</v>
      </c>
      <c r="F803" s="224">
        <v>4</v>
      </c>
      <c r="G803" s="224">
        <f t="shared" si="25"/>
        <v>1</v>
      </c>
      <c r="H803" s="225"/>
    </row>
    <row r="804" spans="2:8" ht="12" customHeight="1">
      <c r="B804" s="222">
        <v>801</v>
      </c>
      <c r="C804" s="223" t="s">
        <v>1133</v>
      </c>
      <c r="D804" s="223" t="s">
        <v>943</v>
      </c>
      <c r="E804" s="223" t="str">
        <f t="shared" si="24"/>
        <v>Torfaen - Y Dafarn Newydd</v>
      </c>
      <c r="F804" s="224">
        <v>3</v>
      </c>
      <c r="G804" s="224">
        <f t="shared" si="25"/>
        <v>1</v>
      </c>
      <c r="H804" s="225"/>
    </row>
    <row r="805" spans="2:8" ht="12" customHeight="1">
      <c r="B805" s="222">
        <v>802</v>
      </c>
      <c r="C805" s="223" t="s">
        <v>1133</v>
      </c>
      <c r="D805" s="223" t="s">
        <v>944</v>
      </c>
      <c r="E805" s="223" t="str">
        <f t="shared" si="24"/>
        <v>Torfaen - Pant-teg</v>
      </c>
      <c r="F805" s="224">
        <v>2</v>
      </c>
      <c r="G805" s="224">
        <f t="shared" si="25"/>
        <v>1</v>
      </c>
      <c r="H805" s="225"/>
    </row>
    <row r="806" spans="2:8" ht="12" customHeight="1">
      <c r="B806" s="222">
        <v>803</v>
      </c>
      <c r="C806" s="223" t="s">
        <v>1133</v>
      </c>
      <c r="D806" s="223" t="s">
        <v>945</v>
      </c>
      <c r="E806" s="223" t="str">
        <f t="shared" si="24"/>
        <v>Torfaen - Pen Transh</v>
      </c>
      <c r="F806" s="224">
        <v>2</v>
      </c>
      <c r="G806" s="224">
        <f t="shared" si="25"/>
        <v>1</v>
      </c>
      <c r="H806" s="225"/>
    </row>
    <row r="807" spans="2:8" ht="12" customHeight="1">
      <c r="B807" s="222">
        <v>804</v>
      </c>
      <c r="C807" s="223" t="s">
        <v>1133</v>
      </c>
      <c r="D807" s="223" t="s">
        <v>946</v>
      </c>
      <c r="E807" s="223" t="str">
        <f t="shared" si="24"/>
        <v>Torfaen - Pont-hir</v>
      </c>
      <c r="F807" s="224">
        <v>4</v>
      </c>
      <c r="G807" s="224">
        <f t="shared" si="25"/>
        <v>1</v>
      </c>
      <c r="H807" s="225"/>
    </row>
    <row r="808" spans="2:8" ht="12" customHeight="1">
      <c r="B808" s="222">
        <v>805</v>
      </c>
      <c r="C808" s="223" t="s">
        <v>1133</v>
      </c>
      <c r="D808" s="223" t="s">
        <v>947</v>
      </c>
      <c r="E808" s="223" t="str">
        <f t="shared" si="24"/>
        <v>Torfaen - Pontnewydd</v>
      </c>
      <c r="F808" s="224">
        <v>3</v>
      </c>
      <c r="G808" s="224">
        <f t="shared" si="25"/>
        <v>1</v>
      </c>
      <c r="H808" s="225"/>
    </row>
    <row r="809" spans="2:8" ht="12" customHeight="1">
      <c r="B809" s="222">
        <v>806</v>
      </c>
      <c r="C809" s="223" t="s">
        <v>1133</v>
      </c>
      <c r="D809" s="223" t="s">
        <v>948</v>
      </c>
      <c r="E809" s="223" t="str">
        <f t="shared" si="24"/>
        <v>Torfaen - Pont-y-moel</v>
      </c>
      <c r="F809" s="224">
        <v>2</v>
      </c>
      <c r="G809" s="224">
        <f t="shared" si="25"/>
        <v>1</v>
      </c>
      <c r="H809" s="225"/>
    </row>
    <row r="810" spans="2:8" ht="12" customHeight="1">
      <c r="B810" s="222">
        <v>807</v>
      </c>
      <c r="C810" s="223" t="s">
        <v>1133</v>
      </c>
      <c r="D810" s="223" t="s">
        <v>949</v>
      </c>
      <c r="E810" s="223" t="str">
        <f t="shared" si="24"/>
        <v>Torfaen - Trefddyn</v>
      </c>
      <c r="F810" s="224">
        <v>1</v>
      </c>
      <c r="G810" s="224">
        <f t="shared" si="25"/>
        <v>1</v>
      </c>
      <c r="H810" s="225"/>
    </row>
    <row r="811" spans="2:8" ht="12" customHeight="1">
      <c r="B811" s="222">
        <v>808</v>
      </c>
      <c r="C811" s="223" t="s">
        <v>1133</v>
      </c>
      <c r="D811" s="223" t="s">
        <v>950</v>
      </c>
      <c r="E811" s="223" t="str">
        <f t="shared" si="24"/>
        <v>Torfaen - Cwmbrân Uchaf</v>
      </c>
      <c r="F811" s="224">
        <v>4</v>
      </c>
      <c r="G811" s="224">
        <f t="shared" si="25"/>
        <v>1</v>
      </c>
      <c r="H811" s="225"/>
    </row>
    <row r="812" spans="2:8" ht="12" customHeight="1">
      <c r="B812" s="222">
        <v>809</v>
      </c>
      <c r="C812" s="223" t="s">
        <v>1134</v>
      </c>
      <c r="D812" s="223" t="s">
        <v>951</v>
      </c>
      <c r="E812" s="223" t="str">
        <f t="shared" si="24"/>
        <v>Bro Morgannwg - Y Barri</v>
      </c>
      <c r="F812" s="224">
        <v>4</v>
      </c>
      <c r="G812" s="224">
        <f t="shared" si="25"/>
        <v>1</v>
      </c>
      <c r="H812" s="225"/>
    </row>
    <row r="813" spans="2:8" ht="12" customHeight="1">
      <c r="B813" s="222">
        <v>810</v>
      </c>
      <c r="C813" s="223" t="s">
        <v>1134</v>
      </c>
      <c r="D813" s="223" t="s">
        <v>952</v>
      </c>
      <c r="E813" s="223" t="str">
        <f t="shared" si="24"/>
        <v>Bro Morgannwg - Tregolwyn</v>
      </c>
      <c r="F813" s="224">
        <v>5</v>
      </c>
      <c r="G813" s="224">
        <f t="shared" si="25"/>
        <v>1</v>
      </c>
      <c r="H813" s="225"/>
    </row>
    <row r="814" spans="2:8" ht="12" customHeight="1">
      <c r="B814" s="222">
        <v>811</v>
      </c>
      <c r="C814" s="223" t="s">
        <v>1134</v>
      </c>
      <c r="D814" s="223" t="s">
        <v>953</v>
      </c>
      <c r="E814" s="223" t="str">
        <f t="shared" si="24"/>
        <v>Bro Morgannwg - Y Bont-faen a Llandfleiddan</v>
      </c>
      <c r="F814" s="224">
        <v>5</v>
      </c>
      <c r="G814" s="224">
        <f t="shared" si="25"/>
        <v>1</v>
      </c>
      <c r="H814" s="225"/>
    </row>
    <row r="815" spans="2:8" ht="12" customHeight="1">
      <c r="B815" s="222">
        <v>812</v>
      </c>
      <c r="C815" s="223" t="s">
        <v>1134</v>
      </c>
      <c r="D815" s="223" t="s">
        <v>954</v>
      </c>
      <c r="E815" s="223" t="str">
        <f t="shared" si="24"/>
        <v>Bro Morgannwg - Dinas Powys</v>
      </c>
      <c r="F815" s="224">
        <v>5</v>
      </c>
      <c r="G815" s="224">
        <f t="shared" si="25"/>
        <v>1</v>
      </c>
      <c r="H815" s="225"/>
    </row>
    <row r="816" spans="2:8" ht="12" customHeight="1">
      <c r="B816" s="222">
        <v>813</v>
      </c>
      <c r="C816" s="223" t="s">
        <v>1134</v>
      </c>
      <c r="D816" s="223" t="s">
        <v>955</v>
      </c>
      <c r="E816" s="223" t="str">
        <f t="shared" si="24"/>
        <v>Bro Morgannwg - Ewenni</v>
      </c>
      <c r="F816" s="224">
        <v>5</v>
      </c>
      <c r="G816" s="224">
        <f t="shared" si="25"/>
        <v>1</v>
      </c>
      <c r="H816" s="225"/>
    </row>
    <row r="817" spans="2:8" ht="12" customHeight="1">
      <c r="B817" s="222">
        <v>814</v>
      </c>
      <c r="C817" s="223" t="s">
        <v>1134</v>
      </c>
      <c r="D817" s="223" t="s">
        <v>956</v>
      </c>
      <c r="E817" s="223" t="str">
        <f t="shared" si="24"/>
        <v>Bro Morgannwg - Llancarfan</v>
      </c>
      <c r="F817" s="224">
        <v>5</v>
      </c>
      <c r="G817" s="224">
        <f t="shared" si="25"/>
        <v>1</v>
      </c>
      <c r="H817" s="225"/>
    </row>
    <row r="818" spans="2:8" ht="12" customHeight="1">
      <c r="B818" s="222">
        <v>815</v>
      </c>
      <c r="C818" s="223" t="s">
        <v>1134</v>
      </c>
      <c r="D818" s="223" t="s">
        <v>957</v>
      </c>
      <c r="E818" s="223" t="str">
        <f t="shared" si="24"/>
        <v>Bro Morgannwg - Llandochau</v>
      </c>
      <c r="F818" s="224">
        <v>5</v>
      </c>
      <c r="G818" s="224">
        <f t="shared" si="25"/>
        <v>1</v>
      </c>
      <c r="H818" s="225"/>
    </row>
    <row r="819" spans="2:8" ht="12" customHeight="1">
      <c r="B819" s="222">
        <v>816</v>
      </c>
      <c r="C819" s="223" t="s">
        <v>1134</v>
      </c>
      <c r="D819" s="223" t="s">
        <v>958</v>
      </c>
      <c r="E819" s="223" t="str">
        <f t="shared" si="24"/>
        <v xml:space="preserve">Bro Morgannwg - Llandŵ </v>
      </c>
      <c r="F819" s="224">
        <v>5</v>
      </c>
      <c r="G819" s="224">
        <f t="shared" si="25"/>
        <v>1</v>
      </c>
      <c r="H819" s="225"/>
    </row>
    <row r="820" spans="2:8" ht="12" customHeight="1">
      <c r="B820" s="222">
        <v>817</v>
      </c>
      <c r="C820" s="223" t="s">
        <v>1134</v>
      </c>
      <c r="D820" s="223" t="s">
        <v>959</v>
      </c>
      <c r="E820" s="223" t="str">
        <f t="shared" si="24"/>
        <v>Bro Morgannwg - Llan-fair (Bro Morgannwg)</v>
      </c>
      <c r="F820" s="224">
        <v>5</v>
      </c>
      <c r="G820" s="224">
        <f t="shared" si="25"/>
        <v>1</v>
      </c>
      <c r="H820" s="225"/>
    </row>
    <row r="821" spans="2:8" ht="12" customHeight="1">
      <c r="B821" s="222">
        <v>818</v>
      </c>
      <c r="C821" s="223" t="s">
        <v>1134</v>
      </c>
      <c r="D821" s="223" t="s">
        <v>960</v>
      </c>
      <c r="E821" s="223" t="str">
        <f t="shared" si="24"/>
        <v>Bro Morgannwg - Llan-gan</v>
      </c>
      <c r="F821" s="224">
        <v>5</v>
      </c>
      <c r="G821" s="224">
        <f t="shared" si="25"/>
        <v>1</v>
      </c>
      <c r="H821" s="225"/>
    </row>
    <row r="822" spans="2:8" ht="12" customHeight="1">
      <c r="B822" s="222">
        <v>819</v>
      </c>
      <c r="C822" s="223" t="s">
        <v>1134</v>
      </c>
      <c r="D822" s="223" t="s">
        <v>961</v>
      </c>
      <c r="E822" s="223" t="str">
        <f t="shared" si="24"/>
        <v>Bro Morgannwg - Llan-faes</v>
      </c>
      <c r="F822" s="224">
        <v>5</v>
      </c>
      <c r="G822" s="224">
        <f t="shared" si="25"/>
        <v>1</v>
      </c>
      <c r="H822" s="225"/>
    </row>
    <row r="823" spans="2:8" ht="12" customHeight="1">
      <c r="B823" s="222">
        <v>820</v>
      </c>
      <c r="C823" s="223" t="s">
        <v>1134</v>
      </c>
      <c r="D823" s="223" t="s">
        <v>962</v>
      </c>
      <c r="E823" s="223" t="str">
        <f t="shared" si="24"/>
        <v>Bro Morgannwg - Llanilltud Fawr</v>
      </c>
      <c r="F823" s="224">
        <v>5</v>
      </c>
      <c r="G823" s="224">
        <f t="shared" si="25"/>
        <v>1</v>
      </c>
      <c r="H823" s="225"/>
    </row>
    <row r="824" spans="2:8" ht="12" customHeight="1">
      <c r="B824" s="222">
        <v>821</v>
      </c>
      <c r="C824" s="223" t="s">
        <v>1134</v>
      </c>
      <c r="D824" s="223" t="s">
        <v>804</v>
      </c>
      <c r="E824" s="223" t="str">
        <f t="shared" si="24"/>
        <v>Bro Morgannwg - Llanfihangel</v>
      </c>
      <c r="F824" s="224">
        <v>5</v>
      </c>
      <c r="G824" s="224">
        <f t="shared" si="25"/>
        <v>2</v>
      </c>
      <c r="H824" s="225"/>
    </row>
    <row r="825" spans="2:8" ht="12" customHeight="1">
      <c r="B825" s="222">
        <v>822</v>
      </c>
      <c r="C825" s="223" t="s">
        <v>1134</v>
      </c>
      <c r="D825" s="223" t="s">
        <v>963</v>
      </c>
      <c r="E825" s="223" t="str">
        <f t="shared" si="24"/>
        <v>Bro Morgannwg - Penarth</v>
      </c>
      <c r="F825" s="224">
        <v>5</v>
      </c>
      <c r="G825" s="224">
        <f t="shared" si="25"/>
        <v>1</v>
      </c>
      <c r="H825" s="225"/>
    </row>
    <row r="826" spans="2:8" ht="12" customHeight="1">
      <c r="B826" s="222">
        <v>823</v>
      </c>
      <c r="C826" s="223" t="s">
        <v>1134</v>
      </c>
      <c r="D826" s="223" t="s">
        <v>964</v>
      </c>
      <c r="E826" s="223" t="str">
        <f t="shared" si="24"/>
        <v>Bro Morgannwg - Pendeulwyn</v>
      </c>
      <c r="F826" s="224">
        <v>5</v>
      </c>
      <c r="G826" s="224">
        <f t="shared" si="25"/>
        <v>1</v>
      </c>
      <c r="H826" s="225"/>
    </row>
    <row r="827" spans="2:8" ht="12" customHeight="1">
      <c r="B827" s="222">
        <v>824</v>
      </c>
      <c r="C827" s="223" t="s">
        <v>1134</v>
      </c>
      <c r="D827" s="223" t="s">
        <v>965</v>
      </c>
      <c r="E827" s="223" t="str">
        <f t="shared" si="24"/>
        <v>Bro Morgannwg - Pen-llin</v>
      </c>
      <c r="F827" s="224">
        <v>5</v>
      </c>
      <c r="G827" s="224">
        <f t="shared" si="25"/>
        <v>1</v>
      </c>
      <c r="H827" s="225"/>
    </row>
    <row r="828" spans="2:8" ht="12" customHeight="1">
      <c r="B828" s="222">
        <v>825</v>
      </c>
      <c r="C828" s="223" t="s">
        <v>1134</v>
      </c>
      <c r="D828" s="223" t="s">
        <v>966</v>
      </c>
      <c r="E828" s="223" t="str">
        <f t="shared" si="24"/>
        <v>Bro Morgannwg - Llanbedr-y-fro</v>
      </c>
      <c r="F828" s="224">
        <v>5</v>
      </c>
      <c r="G828" s="224">
        <f t="shared" si="25"/>
        <v>1</v>
      </c>
      <c r="H828" s="225"/>
    </row>
    <row r="829" spans="2:8" ht="12" customHeight="1">
      <c r="B829" s="222">
        <v>826</v>
      </c>
      <c r="C829" s="223" t="s">
        <v>1134</v>
      </c>
      <c r="D829" s="223" t="s">
        <v>967</v>
      </c>
      <c r="E829" s="223" t="str">
        <f t="shared" si="24"/>
        <v>Bro Morgannwg - Y Rhws</v>
      </c>
      <c r="F829" s="224">
        <v>4</v>
      </c>
      <c r="G829" s="224">
        <f t="shared" si="25"/>
        <v>1</v>
      </c>
      <c r="H829" s="225"/>
    </row>
    <row r="830" spans="2:8" ht="12" customHeight="1">
      <c r="B830" s="222">
        <v>827</v>
      </c>
      <c r="C830" s="223" t="s">
        <v>1134</v>
      </c>
      <c r="D830" s="223" t="s">
        <v>968</v>
      </c>
      <c r="E830" s="223" t="str">
        <f t="shared" si="24"/>
        <v>Bro Morgannwg - Sain Tathan</v>
      </c>
      <c r="F830" s="224">
        <v>4</v>
      </c>
      <c r="G830" s="224">
        <f t="shared" si="25"/>
        <v>1</v>
      </c>
      <c r="H830" s="225"/>
    </row>
    <row r="831" spans="2:8" ht="12" customHeight="1">
      <c r="B831" s="222">
        <v>828</v>
      </c>
      <c r="C831" s="223" t="s">
        <v>1134</v>
      </c>
      <c r="D831" s="229" t="s">
        <v>1136</v>
      </c>
      <c r="E831" s="223" t="str">
        <f t="shared" si="24"/>
        <v>Bro Morgannwg - Saint-y-brid</v>
      </c>
      <c r="F831" s="230">
        <v>5</v>
      </c>
      <c r="G831" s="224">
        <f t="shared" si="25"/>
        <v>2</v>
      </c>
      <c r="H831" s="231" t="s">
        <v>1137</v>
      </c>
    </row>
    <row r="832" spans="2:8" ht="12" customHeight="1">
      <c r="B832" s="222">
        <v>829</v>
      </c>
      <c r="C832" s="223" t="s">
        <v>1134</v>
      </c>
      <c r="D832" s="223" t="s">
        <v>969</v>
      </c>
      <c r="E832" s="223" t="str">
        <f t="shared" si="24"/>
        <v>Bro Morgannwg - Sain Dunwyd</v>
      </c>
      <c r="F832" s="224">
        <v>5</v>
      </c>
      <c r="G832" s="224">
        <f t="shared" si="25"/>
        <v>1</v>
      </c>
      <c r="H832" s="225"/>
    </row>
    <row r="833" spans="2:8" ht="12" customHeight="1">
      <c r="B833" s="222">
        <v>830</v>
      </c>
      <c r="C833" s="223" t="s">
        <v>1134</v>
      </c>
      <c r="D833" s="223" t="s">
        <v>970</v>
      </c>
      <c r="E833" s="223" t="str">
        <f t="shared" si="24"/>
        <v>Bro Morgannwg - Sain Siorys</v>
      </c>
      <c r="F833" s="224">
        <v>5</v>
      </c>
      <c r="G833" s="224">
        <f t="shared" si="25"/>
        <v>1</v>
      </c>
      <c r="H833" s="225"/>
    </row>
    <row r="834" spans="2:8" ht="12" customHeight="1">
      <c r="B834" s="222">
        <v>831</v>
      </c>
      <c r="C834" s="223" t="s">
        <v>1134</v>
      </c>
      <c r="D834" s="223" t="s">
        <v>971</v>
      </c>
      <c r="E834" s="223" t="str">
        <f t="shared" si="24"/>
        <v>Bro Morgannwg - Tremarchog a Thresimwn</v>
      </c>
      <c r="F834" s="224">
        <v>5</v>
      </c>
      <c r="G834" s="224">
        <f t="shared" si="25"/>
        <v>1</v>
      </c>
      <c r="H834" s="225"/>
    </row>
    <row r="835" spans="2:8" ht="12" customHeight="1">
      <c r="B835" s="222">
        <v>832</v>
      </c>
      <c r="C835" s="223" t="s">
        <v>1134</v>
      </c>
      <c r="D835" s="223" t="s">
        <v>972</v>
      </c>
      <c r="E835" s="223" t="str">
        <f t="shared" si="24"/>
        <v>Bro Morgannwg - Sili</v>
      </c>
      <c r="F835" s="224">
        <v>5</v>
      </c>
      <c r="G835" s="224">
        <f t="shared" si="25"/>
        <v>1</v>
      </c>
      <c r="H835" s="225"/>
    </row>
    <row r="836" spans="2:8" ht="12" customHeight="1">
      <c r="B836" s="222">
        <v>833</v>
      </c>
      <c r="C836" s="223" t="s">
        <v>1134</v>
      </c>
      <c r="D836" s="223" t="s">
        <v>973</v>
      </c>
      <c r="E836" s="223" t="str">
        <f t="shared" si="24"/>
        <v>Bro Morgannwg - Llanddunwyd</v>
      </c>
      <c r="F836" s="224">
        <v>5</v>
      </c>
      <c r="G836" s="224">
        <f t="shared" si="25"/>
        <v>1</v>
      </c>
      <c r="H836" s="225"/>
    </row>
    <row r="837" spans="2:8" ht="12" customHeight="1">
      <c r="B837" s="222">
        <v>834</v>
      </c>
      <c r="C837" s="223" t="s">
        <v>1134</v>
      </c>
      <c r="D837" s="223" t="s">
        <v>974</v>
      </c>
      <c r="E837" s="223" t="str">
        <f t="shared" ref="E837:E871" si="26">CONCATENATE(C837," - ",D837)</f>
        <v>Bro Morgannwg - Gwenfô</v>
      </c>
      <c r="F837" s="224">
        <v>5</v>
      </c>
      <c r="G837" s="224">
        <f t="shared" ref="G837:G871" si="27">COUNTIF($D$4:$D$871,D837)</f>
        <v>1</v>
      </c>
      <c r="H837" s="225"/>
    </row>
    <row r="838" spans="2:8" ht="12" customHeight="1">
      <c r="B838" s="222">
        <v>835</v>
      </c>
      <c r="C838" s="223" t="s">
        <v>1134</v>
      </c>
      <c r="D838" s="223" t="s">
        <v>975</v>
      </c>
      <c r="E838" s="223" t="str">
        <f t="shared" si="26"/>
        <v>Bro Morgannwg - Y Wig</v>
      </c>
      <c r="F838" s="224">
        <v>5</v>
      </c>
      <c r="G838" s="224">
        <f t="shared" si="27"/>
        <v>1</v>
      </c>
      <c r="H838" s="225"/>
    </row>
    <row r="839" spans="2:8" ht="12" customHeight="1">
      <c r="B839" s="222">
        <v>836</v>
      </c>
      <c r="C839" s="223" t="s">
        <v>1135</v>
      </c>
      <c r="D839" s="223" t="s">
        <v>976</v>
      </c>
      <c r="E839" s="223" t="str">
        <f t="shared" si="26"/>
        <v>Wrecsam - Abenbury</v>
      </c>
      <c r="F839" s="224">
        <v>3</v>
      </c>
      <c r="G839" s="224">
        <f t="shared" si="27"/>
        <v>1</v>
      </c>
      <c r="H839" s="225"/>
    </row>
    <row r="840" spans="2:8" ht="12" customHeight="1">
      <c r="B840" s="222">
        <v>837</v>
      </c>
      <c r="C840" s="223" t="s">
        <v>1135</v>
      </c>
      <c r="D840" s="223" t="s">
        <v>977</v>
      </c>
      <c r="E840" s="223" t="str">
        <f t="shared" si="26"/>
        <v>Wrecsam - Gwaunyterfyn</v>
      </c>
      <c r="F840" s="224">
        <v>3</v>
      </c>
      <c r="G840" s="224">
        <f t="shared" si="27"/>
        <v>1</v>
      </c>
      <c r="H840" s="225"/>
    </row>
    <row r="841" spans="2:8" ht="12" customHeight="1">
      <c r="B841" s="222">
        <v>838</v>
      </c>
      <c r="C841" s="223" t="s">
        <v>1135</v>
      </c>
      <c r="D841" s="223" t="s">
        <v>978</v>
      </c>
      <c r="E841" s="223" t="str">
        <f t="shared" si="26"/>
        <v>Wrecsam - Bangor-Is-y-Coed</v>
      </c>
      <c r="F841" s="224">
        <v>3</v>
      </c>
      <c r="G841" s="224">
        <f t="shared" si="27"/>
        <v>1</v>
      </c>
      <c r="H841" s="225"/>
    </row>
    <row r="842" spans="2:8" ht="12" customHeight="1">
      <c r="B842" s="222">
        <v>839</v>
      </c>
      <c r="C842" s="223" t="s">
        <v>1135</v>
      </c>
      <c r="D842" s="223" t="s">
        <v>979</v>
      </c>
      <c r="E842" s="223" t="str">
        <f t="shared" si="26"/>
        <v>Wrecsam - Bronington</v>
      </c>
      <c r="F842" s="224">
        <v>3</v>
      </c>
      <c r="G842" s="224">
        <f t="shared" si="27"/>
        <v>1</v>
      </c>
      <c r="H842" s="225"/>
    </row>
    <row r="843" spans="2:8" ht="12" customHeight="1">
      <c r="B843" s="222">
        <v>840</v>
      </c>
      <c r="C843" s="223" t="s">
        <v>1135</v>
      </c>
      <c r="D843" s="223" t="s">
        <v>980</v>
      </c>
      <c r="E843" s="223" t="str">
        <f t="shared" si="26"/>
        <v>Wrecsam - Brychdyn</v>
      </c>
      <c r="F843" s="224">
        <v>3</v>
      </c>
      <c r="G843" s="224">
        <f t="shared" si="27"/>
        <v>1</v>
      </c>
      <c r="H843" s="225"/>
    </row>
    <row r="844" spans="2:8" ht="12" customHeight="1">
      <c r="B844" s="222">
        <v>841</v>
      </c>
      <c r="C844" s="223" t="s">
        <v>1135</v>
      </c>
      <c r="D844" s="223" t="s">
        <v>981</v>
      </c>
      <c r="E844" s="223" t="str">
        <f t="shared" si="26"/>
        <v>Wrecsam - Brymbo</v>
      </c>
      <c r="F844" s="224">
        <v>3</v>
      </c>
      <c r="G844" s="224">
        <f t="shared" si="27"/>
        <v>1</v>
      </c>
      <c r="H844" s="225"/>
    </row>
    <row r="845" spans="2:8" ht="12" customHeight="1">
      <c r="B845" s="222">
        <v>842</v>
      </c>
      <c r="C845" s="223" t="s">
        <v>1135</v>
      </c>
      <c r="D845" s="223" t="s">
        <v>982</v>
      </c>
      <c r="E845" s="223" t="str">
        <f t="shared" si="26"/>
        <v>Wrecsam - Parc Caia</v>
      </c>
      <c r="F845" s="224">
        <v>2</v>
      </c>
      <c r="G845" s="224">
        <f t="shared" si="27"/>
        <v>1</v>
      </c>
      <c r="H845" s="225"/>
    </row>
    <row r="846" spans="2:8" ht="12" customHeight="1">
      <c r="B846" s="222">
        <v>843</v>
      </c>
      <c r="C846" s="223" t="s">
        <v>1135</v>
      </c>
      <c r="D846" s="223" t="s">
        <v>983</v>
      </c>
      <c r="E846" s="223" t="str">
        <f t="shared" si="26"/>
        <v>Wrecsam - Cefn</v>
      </c>
      <c r="F846" s="224">
        <v>2</v>
      </c>
      <c r="G846" s="224">
        <f t="shared" si="27"/>
        <v>1</v>
      </c>
      <c r="H846" s="225"/>
    </row>
    <row r="847" spans="2:8" ht="12" customHeight="1">
      <c r="B847" s="222">
        <v>844</v>
      </c>
      <c r="C847" s="223" t="s">
        <v>1135</v>
      </c>
      <c r="D847" s="223" t="s">
        <v>984</v>
      </c>
      <c r="E847" s="223" t="str">
        <f t="shared" si="26"/>
        <v>Wrecsam - Ceiriog Ucha</v>
      </c>
      <c r="F847" s="224">
        <v>2</v>
      </c>
      <c r="G847" s="224">
        <f t="shared" si="27"/>
        <v>1</v>
      </c>
      <c r="H847" s="225"/>
    </row>
    <row r="848" spans="2:8" ht="12" customHeight="1">
      <c r="B848" s="222">
        <v>845</v>
      </c>
      <c r="C848" s="223" t="s">
        <v>1135</v>
      </c>
      <c r="D848" s="223" t="s">
        <v>438</v>
      </c>
      <c r="E848" s="223" t="str">
        <f t="shared" si="26"/>
        <v>Wrecsam - Y Waun</v>
      </c>
      <c r="F848" s="224">
        <v>2</v>
      </c>
      <c r="G848" s="224">
        <f t="shared" si="27"/>
        <v>2</v>
      </c>
      <c r="H848" s="225"/>
    </row>
    <row r="849" spans="2:8" ht="12" customHeight="1">
      <c r="B849" s="222">
        <v>846</v>
      </c>
      <c r="C849" s="223" t="s">
        <v>1135</v>
      </c>
      <c r="D849" s="223" t="s">
        <v>985</v>
      </c>
      <c r="E849" s="223" t="str">
        <f t="shared" si="26"/>
        <v>Wrecsam - Coed-poeth</v>
      </c>
      <c r="F849" s="224">
        <v>2</v>
      </c>
      <c r="G849" s="224">
        <f t="shared" si="27"/>
        <v>1</v>
      </c>
      <c r="H849" s="225"/>
    </row>
    <row r="850" spans="2:8" ht="12" customHeight="1">
      <c r="B850" s="222">
        <v>847</v>
      </c>
      <c r="C850" s="223" t="s">
        <v>1135</v>
      </c>
      <c r="D850" s="223" t="s">
        <v>986</v>
      </c>
      <c r="E850" s="223" t="str">
        <f t="shared" si="26"/>
        <v>Wrecsam - Erbistog</v>
      </c>
      <c r="F850" s="224">
        <v>3</v>
      </c>
      <c r="G850" s="224">
        <f t="shared" si="27"/>
        <v>1</v>
      </c>
      <c r="H850" s="225"/>
    </row>
    <row r="851" spans="2:8" ht="12" customHeight="1">
      <c r="B851" s="222">
        <v>848</v>
      </c>
      <c r="C851" s="223" t="s">
        <v>1135</v>
      </c>
      <c r="D851" s="223" t="s">
        <v>987</v>
      </c>
      <c r="E851" s="223" t="str">
        <f t="shared" si="26"/>
        <v>Wrecsam - Esclys</v>
      </c>
      <c r="F851" s="224">
        <v>3</v>
      </c>
      <c r="G851" s="224">
        <f t="shared" si="27"/>
        <v>1</v>
      </c>
      <c r="H851" s="225"/>
    </row>
    <row r="852" spans="2:8" ht="12" customHeight="1">
      <c r="B852" s="222">
        <v>849</v>
      </c>
      <c r="C852" s="223" t="s">
        <v>1135</v>
      </c>
      <c r="D852" s="223" t="s">
        <v>988</v>
      </c>
      <c r="E852" s="223" t="str">
        <f t="shared" si="26"/>
        <v>Wrecsam - Glyntraian</v>
      </c>
      <c r="F852" s="224">
        <v>3</v>
      </c>
      <c r="G852" s="224">
        <f t="shared" si="27"/>
        <v>1</v>
      </c>
      <c r="H852" s="225"/>
    </row>
    <row r="853" spans="2:8" ht="12" customHeight="1">
      <c r="B853" s="222">
        <v>850</v>
      </c>
      <c r="C853" s="223" t="s">
        <v>1135</v>
      </c>
      <c r="D853" s="223" t="s">
        <v>989</v>
      </c>
      <c r="E853" s="223" t="str">
        <f t="shared" si="26"/>
        <v>Wrecsam - Gresffordd</v>
      </c>
      <c r="F853" s="224">
        <v>4</v>
      </c>
      <c r="G853" s="224">
        <f t="shared" si="27"/>
        <v>1</v>
      </c>
      <c r="H853" s="225"/>
    </row>
    <row r="854" spans="2:8" ht="12" customHeight="1">
      <c r="B854" s="222">
        <v>851</v>
      </c>
      <c r="C854" s="223" t="s">
        <v>1135</v>
      </c>
      <c r="D854" s="223" t="s">
        <v>990</v>
      </c>
      <c r="E854" s="223" t="str">
        <f t="shared" si="26"/>
        <v>Wrecsam - Gwersyllt</v>
      </c>
      <c r="F854" s="224">
        <v>3</v>
      </c>
      <c r="G854" s="224">
        <f t="shared" si="27"/>
        <v>1</v>
      </c>
      <c r="H854" s="225"/>
    </row>
    <row r="855" spans="2:8" ht="12" customHeight="1">
      <c r="B855" s="222">
        <v>852</v>
      </c>
      <c r="C855" s="223" t="s">
        <v>1135</v>
      </c>
      <c r="D855" s="223" t="s">
        <v>991</v>
      </c>
      <c r="E855" s="223" t="str">
        <f t="shared" si="26"/>
        <v>Wrecsam - Hanmer</v>
      </c>
      <c r="F855" s="224">
        <v>4</v>
      </c>
      <c r="G855" s="224">
        <f t="shared" si="27"/>
        <v>1</v>
      </c>
      <c r="H855" s="225"/>
    </row>
    <row r="856" spans="2:8" ht="12" customHeight="1">
      <c r="B856" s="222">
        <v>853</v>
      </c>
      <c r="C856" s="223" t="s">
        <v>1135</v>
      </c>
      <c r="D856" s="223" t="s">
        <v>992</v>
      </c>
      <c r="E856" s="223" t="str">
        <f t="shared" si="26"/>
        <v>Wrecsam - Holt</v>
      </c>
      <c r="F856" s="224">
        <v>4</v>
      </c>
      <c r="G856" s="224">
        <f t="shared" si="27"/>
        <v>1</v>
      </c>
      <c r="H856" s="225"/>
    </row>
    <row r="857" spans="2:8" ht="12" customHeight="1">
      <c r="B857" s="222">
        <v>854</v>
      </c>
      <c r="C857" s="223" t="s">
        <v>1135</v>
      </c>
      <c r="D857" s="223" t="s">
        <v>993</v>
      </c>
      <c r="E857" s="223" t="str">
        <f t="shared" si="26"/>
        <v>Wrecsam - Isycoed</v>
      </c>
      <c r="F857" s="224">
        <v>3</v>
      </c>
      <c r="G857" s="224">
        <f t="shared" si="27"/>
        <v>1</v>
      </c>
      <c r="H857" s="225"/>
    </row>
    <row r="858" spans="2:8" ht="12" customHeight="1">
      <c r="B858" s="222">
        <v>855</v>
      </c>
      <c r="C858" s="223" t="s">
        <v>1135</v>
      </c>
      <c r="D858" s="223" t="s">
        <v>994</v>
      </c>
      <c r="E858" s="223" t="str">
        <f t="shared" si="26"/>
        <v>Wrecsam - Llansantffraid Glyn Ceiriog</v>
      </c>
      <c r="F858" s="224">
        <v>3</v>
      </c>
      <c r="G858" s="224">
        <f t="shared" si="27"/>
        <v>1</v>
      </c>
      <c r="H858" s="225"/>
    </row>
    <row r="859" spans="2:8" ht="12" customHeight="1">
      <c r="B859" s="222">
        <v>856</v>
      </c>
      <c r="C859" s="223" t="s">
        <v>1135</v>
      </c>
      <c r="D859" s="223" t="s">
        <v>995</v>
      </c>
      <c r="E859" s="223" t="str">
        <f t="shared" si="26"/>
        <v>Wrecsam - Llai</v>
      </c>
      <c r="F859" s="224">
        <v>3</v>
      </c>
      <c r="G859" s="224">
        <f t="shared" si="27"/>
        <v>1</v>
      </c>
      <c r="H859" s="225"/>
    </row>
    <row r="860" spans="2:8" ht="12" customHeight="1">
      <c r="B860" s="222">
        <v>857</v>
      </c>
      <c r="C860" s="223" t="s">
        <v>1135</v>
      </c>
      <c r="D860" s="223" t="s">
        <v>996</v>
      </c>
      <c r="E860" s="223" t="str">
        <f t="shared" si="26"/>
        <v>Wrecsam - De Maelor</v>
      </c>
      <c r="F860" s="224">
        <v>3</v>
      </c>
      <c r="G860" s="224">
        <f t="shared" si="27"/>
        <v>1</v>
      </c>
      <c r="H860" s="225"/>
    </row>
    <row r="861" spans="2:8" ht="12" customHeight="1">
      <c r="B861" s="222">
        <v>858</v>
      </c>
      <c r="C861" s="223" t="s">
        <v>1135</v>
      </c>
      <c r="D861" s="223" t="s">
        <v>997</v>
      </c>
      <c r="E861" s="223" t="str">
        <f t="shared" si="26"/>
        <v>Wrecsam - Marchwiel</v>
      </c>
      <c r="F861" s="224">
        <v>3</v>
      </c>
      <c r="G861" s="224">
        <f t="shared" si="27"/>
        <v>1</v>
      </c>
      <c r="H861" s="225"/>
    </row>
    <row r="862" spans="2:8" ht="12" customHeight="1">
      <c r="B862" s="222">
        <v>859</v>
      </c>
      <c r="C862" s="223" t="s">
        <v>1135</v>
      </c>
      <c r="D862" s="223" t="s">
        <v>998</v>
      </c>
      <c r="E862" s="223" t="str">
        <f t="shared" si="26"/>
        <v>Wrecsam - Mwynglawdd</v>
      </c>
      <c r="F862" s="224">
        <v>3</v>
      </c>
      <c r="G862" s="224">
        <f t="shared" si="27"/>
        <v>1</v>
      </c>
      <c r="H862" s="225" t="s">
        <v>65</v>
      </c>
    </row>
    <row r="863" spans="2:8" ht="12" customHeight="1">
      <c r="B863" s="222">
        <v>860</v>
      </c>
      <c r="C863" s="223" t="s">
        <v>1135</v>
      </c>
      <c r="D863" s="223" t="s">
        <v>999</v>
      </c>
      <c r="E863" s="223" t="str">
        <f t="shared" si="26"/>
        <v>Wrecsam - Offa</v>
      </c>
      <c r="F863" s="224">
        <v>3</v>
      </c>
      <c r="G863" s="224">
        <f t="shared" si="27"/>
        <v>1</v>
      </c>
      <c r="H863" s="225"/>
    </row>
    <row r="864" spans="2:8" ht="12" customHeight="1">
      <c r="B864" s="222">
        <v>861</v>
      </c>
      <c r="C864" s="223" t="s">
        <v>1135</v>
      </c>
      <c r="D864" s="223" t="s">
        <v>1000</v>
      </c>
      <c r="E864" s="223" t="str">
        <f t="shared" si="26"/>
        <v>Wrecsam - Owrtyn</v>
      </c>
      <c r="F864" s="224">
        <v>3</v>
      </c>
      <c r="G864" s="224">
        <f t="shared" si="27"/>
        <v>1</v>
      </c>
      <c r="H864" s="225"/>
    </row>
    <row r="865" spans="2:8" ht="12" customHeight="1">
      <c r="B865" s="222">
        <v>862</v>
      </c>
      <c r="C865" s="223" t="s">
        <v>1135</v>
      </c>
      <c r="D865" s="223" t="s">
        <v>1001</v>
      </c>
      <c r="E865" s="223" t="str">
        <f t="shared" si="26"/>
        <v>Wrecsam - Penycae</v>
      </c>
      <c r="F865" s="224">
        <v>2</v>
      </c>
      <c r="G865" s="224">
        <f t="shared" si="27"/>
        <v>1</v>
      </c>
      <c r="H865" s="225"/>
    </row>
    <row r="866" spans="2:8" ht="12" customHeight="1">
      <c r="B866" s="222">
        <v>863</v>
      </c>
      <c r="C866" s="223" t="s">
        <v>1135</v>
      </c>
      <c r="D866" s="223" t="s">
        <v>1002</v>
      </c>
      <c r="E866" s="223" t="str">
        <f t="shared" si="26"/>
        <v>Wrecsam - Rhosddu</v>
      </c>
      <c r="F866" s="224">
        <v>3</v>
      </c>
      <c r="G866" s="224">
        <f t="shared" si="27"/>
        <v>1</v>
      </c>
      <c r="H866" s="225"/>
    </row>
    <row r="867" spans="2:8" ht="12" customHeight="1">
      <c r="B867" s="222">
        <v>864</v>
      </c>
      <c r="C867" s="223" t="s">
        <v>1135</v>
      </c>
      <c r="D867" s="223" t="s">
        <v>1003</v>
      </c>
      <c r="E867" s="223" t="str">
        <f t="shared" si="26"/>
        <v>Wrecsam - Rhosllanerchrugog</v>
      </c>
      <c r="F867" s="224">
        <v>2</v>
      </c>
      <c r="G867" s="224">
        <f t="shared" si="27"/>
        <v>1</v>
      </c>
      <c r="H867" s="225"/>
    </row>
    <row r="868" spans="2:8" ht="12" customHeight="1">
      <c r="B868" s="222">
        <v>865</v>
      </c>
      <c r="C868" s="223" t="s">
        <v>1135</v>
      </c>
      <c r="D868" s="223" t="s">
        <v>1004</v>
      </c>
      <c r="E868" s="223" t="str">
        <f t="shared" si="26"/>
        <v>Wrecsam - Yr Orsedd</v>
      </c>
      <c r="F868" s="224">
        <v>4</v>
      </c>
      <c r="G868" s="224">
        <f t="shared" si="27"/>
        <v>1</v>
      </c>
      <c r="H868" s="225"/>
    </row>
    <row r="869" spans="2:8" ht="12" customHeight="1">
      <c r="B869" s="222">
        <v>866</v>
      </c>
      <c r="C869" s="223" t="s">
        <v>1135</v>
      </c>
      <c r="D869" s="223" t="s">
        <v>1005</v>
      </c>
      <c r="E869" s="223" t="str">
        <f t="shared" si="26"/>
        <v>Wrecsam - Rhiwabon</v>
      </c>
      <c r="F869" s="224">
        <v>2</v>
      </c>
      <c r="G869" s="224">
        <f t="shared" si="27"/>
        <v>1</v>
      </c>
      <c r="H869" s="225" t="s">
        <v>65</v>
      </c>
    </row>
    <row r="870" spans="2:8" ht="12" customHeight="1">
      <c r="B870" s="222">
        <v>867</v>
      </c>
      <c r="C870" s="223" t="s">
        <v>1135</v>
      </c>
      <c r="D870" s="223" t="s">
        <v>1006</v>
      </c>
      <c r="E870" s="223" t="str">
        <f t="shared" si="26"/>
        <v>Wrecsam - Sesswick</v>
      </c>
      <c r="F870" s="224">
        <v>4</v>
      </c>
      <c r="G870" s="224">
        <f t="shared" si="27"/>
        <v>1</v>
      </c>
      <c r="H870" s="225"/>
    </row>
    <row r="871" spans="2:8" ht="12" customHeight="1">
      <c r="B871" s="222">
        <v>868</v>
      </c>
      <c r="C871" s="223" t="s">
        <v>1135</v>
      </c>
      <c r="D871" s="223" t="s">
        <v>1007</v>
      </c>
      <c r="E871" s="223" t="str">
        <f t="shared" si="26"/>
        <v>Wrecsam - Wrddymbre</v>
      </c>
      <c r="F871" s="224">
        <v>4</v>
      </c>
      <c r="G871" s="224">
        <f t="shared" si="27"/>
        <v>1</v>
      </c>
      <c r="H871" s="225"/>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A34486533</value>
    </field>
    <field name="Objective-Title">
      <value order="0">Atodiad 6 - Cais Grant Tai Cymdeithasol - Gaffael ac Adeiladu (Diweddarwyd Ebrill 2021)</value>
    </field>
    <field name="Objective-Description">
      <value order="0"/>
    </field>
    <field name="Objective-CreationStamp">
      <value order="0">2019-10-11T10:17:42Z</value>
    </field>
    <field name="Objective-IsApproved">
      <value order="0">false</value>
    </field>
    <field name="Objective-IsPublished">
      <value order="0">true</value>
    </field>
    <field name="Objective-DatePublished">
      <value order="0">2021-04-27T10:58:10Z</value>
    </field>
    <field name="Objective-ModificationStamp">
      <value order="0">2021-04-27T10:58:10Z</value>
    </field>
    <field name="Objective-Owner">
      <value order="0">Hughes, Krysten (EPS - Homes and Places)</value>
    </field>
    <field name="Objective-Path">
      <value order="0">Objective Global Folder:Business File Plan:Education &amp; Public Services (EPS):Education &amp; Public Services (EPS) - Housing &amp; Regeneration - Homes, Places &amp; Regeneration:1 - Save:Capital Grants:SHG Process - NEW - October 2018:Monitoring &amp; Assessment - New Social Housing Grant Process - October 2018 :Guidance for issue</value>
    </field>
    <field name="Objective-Parent">
      <value order="0">Guidance for issue</value>
    </field>
    <field name="Objective-State">
      <value order="0">Published</value>
    </field>
    <field name="Objective-VersionId">
      <value order="0">vA68026039</value>
    </field>
    <field name="Objective-Version">
      <value order="0">2.0</value>
    </field>
    <field name="Objective-VersionNumber">
      <value order="0">2</value>
    </field>
    <field name="Objective-VersionComment">
      <value order="0"/>
    </field>
    <field name="Objective-FileNumber">
      <value order="0">qA1360002</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Page1</vt:lpstr>
      <vt:lpstr>Page2</vt:lpstr>
      <vt:lpstr>Page3</vt:lpstr>
      <vt:lpstr>Page4</vt:lpstr>
      <vt:lpstr>WGDd</vt:lpstr>
      <vt:lpstr>WGOC</vt:lpstr>
      <vt:lpstr>WGCC</vt:lpstr>
      <vt:lpstr>Page1!Print_Area</vt:lpstr>
      <vt:lpstr>Page2!Print_Area</vt:lpstr>
      <vt:lpstr>Page3!Print_Area</vt:lpstr>
      <vt:lpstr>Page4!Print_Area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2021-04-27T13:44:41Z</dcterms:created>
  <dcterms:modified xsi:type="dcterms:W3CDTF">2021-04-27T13:44:45Z</dcterms:modified>
  <cp:category/>
  <cp:contentStatus/>
</cp:coreProperties>
</file>