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90" windowWidth="14100" windowHeight="8835" activeTab="0"/>
  </bookViews>
  <sheets>
    <sheet name="CYFLWYNIAD" sheetId="1" r:id="rId1"/>
    <sheet name="DALEN CRYNOBEB DCF" sheetId="2" r:id="rId2"/>
    <sheet name="OPSIWN 1-GWNEUD Y LLEIAF POSIBL" sheetId="3" r:id="rId3"/>
    <sheet name="OPSIWN 2" sheetId="4" r:id="rId4"/>
    <sheet name="OPSIWN 3" sheetId="5" r:id="rId5"/>
    <sheet name="OPSIWN GWAG" sheetId="6" r:id="rId6"/>
    <sheet name="GOGWYDD OPTIMISTIAETH" sheetId="7" r:id="rId7"/>
    <sheet name="CANLLAW CYFLYM" sheetId="8" r:id="rId8"/>
    <sheet name="DOLENNI DEFNYDDIOL" sheetId="9" r:id="rId9"/>
  </sheets>
  <definedNames>
    <definedName name="_xlnm.Print_Area" localSheetId="7">'CANLLAW CYFLYM'!$A$1:$E$85</definedName>
    <definedName name="_xlnm.Print_Area" localSheetId="0">'CYFLWYNIAD'!$A$1:$P$42</definedName>
    <definedName name="_xlnm.Print_Area" localSheetId="1">'DALEN CRYNOBEB DCF'!$A$1:$M$27</definedName>
    <definedName name="_xlnm.Print_Area" localSheetId="8">'DOLENNI DEFNYDDIOL'!$A$1:$U$41</definedName>
    <definedName name="_xlnm.Print_Area" localSheetId="6">'GOGWYDD OPTIMISTIAETH'!$A$1:$W$48</definedName>
    <definedName name="_xlnm.Print_Area" localSheetId="2">'OPSIWN 1-GWNEUD Y LLEIAF POSIBL'!$A$1:$BU$58</definedName>
    <definedName name="_xlnm.Print_Area" localSheetId="3">'OPSIWN 2'!$A$1:$BU$58</definedName>
    <definedName name="_xlnm.Print_Area" localSheetId="4">'OPSIWN 3'!$A$1:$BU$58</definedName>
    <definedName name="_xlnm.Print_Area" localSheetId="5">'OPSIWN GWAG'!$A$1:$BU$58</definedName>
  </definedNames>
  <calcPr fullCalcOnLoad="1"/>
</workbook>
</file>

<file path=xl/comments2.xml><?xml version="1.0" encoding="utf-8"?>
<comments xmlns="http://schemas.openxmlformats.org/spreadsheetml/2006/main">
  <authors>
    <author>brainh</author>
  </authors>
  <commentList>
    <comment ref="H5" authorId="0">
      <text>
        <r>
          <rPr>
            <sz val="12"/>
            <rFont val="Arial"/>
            <family val="2"/>
          </rPr>
          <t>Mae gwerthoedd cryno wedi'u cysylltu â'r tab perthnasol yn y daenlen a dylent ddiweddaru'n awtomatig felly.</t>
        </r>
      </text>
    </comment>
    <comment ref="K5" authorId="0">
      <text>
        <r>
          <rPr>
            <sz val="12"/>
            <rFont val="Arial"/>
            <family val="2"/>
          </rPr>
          <t>Mae gwerthoedd cryno wedi'u cysylltu â'r tab perthnasol yn y daenlen a dylent ddiweddaru'n awtomatig felly.</t>
        </r>
      </text>
    </comment>
    <comment ref="D8" authorId="0">
      <text>
        <r>
          <rPr>
            <sz val="12"/>
            <rFont val="Arial"/>
            <family val="2"/>
          </rPr>
          <t xml:space="preserve">Rhowch un ai enw neu ddisgirifiad o'r opsiwn yn y celloedd priodol isod.
Gallwch ychwanegu opsiynau pellach yn ôl yr angen, ond ni fydd y dudalen grynodeb </t>
        </r>
        <r>
          <rPr>
            <i/>
            <sz val="12"/>
            <rFont val="Arial"/>
            <family val="2"/>
          </rPr>
          <t>(DCF Summary Sheet</t>
        </r>
        <r>
          <rPr>
            <sz val="12"/>
            <rFont val="Arial"/>
            <family val="2"/>
          </rPr>
          <t xml:space="preserve">) yn diweddaru'n awtomatig ar gyfer unrhyw opsiynau newydd a ychwanegir. Rhaid felly i ddefnyddwyr greu tab newydd ar gyfer pob opsiwn ychwanegol newydd. Gallwch gopïo'r tab sydd wedi'i labelu'n 'BLANK OPTION' a'i ddefnyddio i'r diben hwn. Bydd angen i ddefnyddwyr gysylltu'r gwerthoedd perthnasol o unrhyw opsiynau ychwanegol newydd i'r celloedd perthnasol yn y dudalen grynodeb. </t>
        </r>
      </text>
    </comment>
    <comment ref="D11" authorId="0">
      <text>
        <r>
          <rPr>
            <sz val="12"/>
            <rFont val="Arial"/>
            <family val="2"/>
          </rPr>
          <t>Mewn rhai achosion efallai y bydd opsiwn Gwneud Dim yn amlwg yn annerbyniol. Anaml y bydd hynny'n digwydd, ond gallai ddigwydd, er enghraifft, os oes rhwymedigaeth statudol i'w chyflawni. Os yw opsiwn Gwneud Dim yn amlwg yn annerbyniol, yna rhaid ystyried opsiwn Gwneud Lleiafswm.</t>
        </r>
      </text>
    </comment>
  </commentList>
</comments>
</file>

<file path=xl/comments3.xml><?xml version="1.0" encoding="utf-8"?>
<comments xmlns="http://schemas.openxmlformats.org/spreadsheetml/2006/main">
  <authors>
    <author>brainh</author>
  </authors>
  <commentList>
    <comment ref="B17" authorId="0">
      <text>
        <r>
          <rPr>
            <b/>
            <sz val="12"/>
            <rFont val="Arial"/>
            <family val="2"/>
          </rPr>
          <t xml:space="preserve">Gwerth Agoriadol: </t>
        </r>
        <r>
          <rPr>
            <sz val="12"/>
            <rFont val="Arial"/>
            <family val="2"/>
          </rPr>
          <t xml:space="preserve">Caiff hwn ei gynnwys i gynrychioli gwerth cyfle parhau i ddefnyddio'r ased(au) yn y ffordd a gynigir gan yr opsiwn. Caiff gwerth cyfle unrhyw ased ei adlewyrchu yng ngwerth yr ased o'i ddarparu ar gyfer ei weithgaredd/defnydd amgen gorau. Fel arfer caiff hyn ei adlewyrchu ym mhrisiau cyfredol y farchnad. </t>
        </r>
        <r>
          <rPr>
            <b/>
            <sz val="12"/>
            <rFont val="Arial"/>
            <family val="2"/>
          </rPr>
          <t xml:space="preserve">
Gweler hefyd Lyfr Gwyrdd HMT, tudalen 20, para 5.14: </t>
        </r>
        <r>
          <rPr>
            <i/>
            <sz val="12"/>
            <rFont val="Arial"/>
            <family val="2"/>
          </rPr>
          <t>"Costs should be expressed in terms of relevant opportunity costs. It is important to explore what  opportunities may exist. An example of an opportunity is to use land in a different, more valuable, way than in its current use."</t>
        </r>
        <r>
          <rPr>
            <b/>
            <i/>
            <sz val="12"/>
            <rFont val="Arial"/>
            <family val="2"/>
          </rPr>
          <t xml:space="preserve">
</t>
        </r>
        <r>
          <rPr>
            <sz val="12"/>
            <rFont val="Arial"/>
            <family val="2"/>
          </rPr>
          <t xml:space="preserve">
[ https://www.gov.uk/government/publications/the-green-book-appraisal-and-evaluation-in-central-governent ]  </t>
        </r>
      </text>
    </comment>
    <comment ref="B18" authorId="0">
      <text>
        <r>
          <rPr>
            <b/>
            <sz val="12"/>
            <rFont val="Arial"/>
            <family val="2"/>
          </rPr>
          <t xml:space="preserve">Trafodiadau: </t>
        </r>
        <r>
          <rPr>
            <sz val="12"/>
            <rFont val="Arial"/>
            <family val="2"/>
          </rPr>
          <t xml:space="preserve">Mae'r llinell hon wedi'i chynnwys i gofnodi gwerth unrhyw drafodiadau, h.y. eiddo a gaiff ei brynu a'i werthu yn ystod oes yr opsiwn. 
</t>
        </r>
      </text>
    </comment>
    <comment ref="B19" authorId="0">
      <text>
        <r>
          <rPr>
            <b/>
            <sz val="12"/>
            <rFont val="Arial"/>
            <family val="2"/>
          </rPr>
          <t xml:space="preserve">Gwerth Gweddilliol: </t>
        </r>
        <r>
          <rPr>
            <sz val="12"/>
            <rFont val="Arial"/>
            <family val="2"/>
          </rPr>
          <t>Yn arfarniadau rhai opsiynau buddsoddi, bydd cyfnod yr arfarniad yn llai nag oes economaidd yr eiddo dan sylw. Yr oes economaidd yw'r cyfnod hyd at y pwynt pan fydd angen ailwampio mawr er mwyn gallu parhau i ddefnyddio'r ased. Yn yr achosion hyn, dylid rhoi cyfrif o werth ased a fydd â gwerth gwaredu ar ddiwedd y cyfnod arfarnu drwy dynnu'i werth gweddilliol o'r llif arian ym mlwyddyn olaf yr arfaniad. Gellir cymryd y gwerth gweddilliol fel y gwerth ased net isaf ar ôl didynnu dibrisiant cronedig neu werth disgwyliedig ar y farchnad.</t>
        </r>
        <r>
          <rPr>
            <b/>
            <sz val="12"/>
            <rFont val="Arial"/>
            <family val="2"/>
          </rPr>
          <t xml:space="preserve">
Gweler hefyd Lyfr Gwyrdd HMT, tudalen 20, para 5.22: </t>
        </r>
        <r>
          <rPr>
            <i/>
            <sz val="12"/>
            <rFont val="Arial"/>
            <family val="2"/>
          </rPr>
          <t xml:space="preserve">"Even where an appraisal covers the full expected period of use of an asset, the asset may still have some residual value, in an alternative use within an organisation, in a second-hand market, or as scrap.These values should be included, and tested for sensitivity, as it may be difficult to estimate the future residual value at the present time".
</t>
        </r>
        <r>
          <rPr>
            <sz val="12"/>
            <rFont val="Arial"/>
            <family val="2"/>
          </rPr>
          <t xml:space="preserve">
[https://www.gov.uk/government/publications/the-green-book-appraisal-and-evaluation-in-central-governent]</t>
        </r>
      </text>
    </comment>
    <comment ref="B14" authorId="0">
      <text>
        <r>
          <rPr>
            <b/>
            <sz val="12"/>
            <rFont val="Arial"/>
            <family val="2"/>
          </rPr>
          <t xml:space="preserve">Cwmpas Llif Arian: </t>
        </r>
        <r>
          <rPr>
            <sz val="12"/>
            <rFont val="Arial"/>
            <family val="2"/>
          </rPr>
          <t xml:space="preserve">Dylai'r arfarniad geisio cipio holl oblygiadau uniongyrchol ac anuniongyrhcol y buddsoddiad/opsiwn. Dylid cyflwyno cyfanswm y costau eiddo, cyfalaf a refeniw (yn hytrach na newid yn y costau).
</t>
        </r>
        <r>
          <rPr>
            <b/>
            <sz val="12"/>
            <rFont val="Arial"/>
            <family val="2"/>
          </rPr>
          <t xml:space="preserve">
Sylfaen prisiau/costau: </t>
        </r>
        <r>
          <rPr>
            <sz val="12"/>
            <rFont val="Arial"/>
            <family val="2"/>
          </rPr>
          <t xml:space="preserve">Dylai fod yn gyffredin i'r costau i gyd, a dylent gael eu cyflwyno mewn termau real neu brisiau cyfredol (h.y. ar lefel prisiau cyffredinol heddiw). Lle mae disgwyl i brisiau neilltuol gynyddu ar gyfradd arwyddocaol uwch neu is na chwyddiant, dylid cyfrifo'r newid prisiau </t>
        </r>
        <r>
          <rPr>
            <i/>
            <sz val="12"/>
            <rFont val="Arial"/>
            <family val="2"/>
          </rPr>
          <t>cymharol</t>
        </r>
        <r>
          <rPr>
            <sz val="12"/>
            <rFont val="Arial"/>
            <family val="2"/>
          </rPr>
          <t>. Dyma rai enghreifftiau lle gallai newidaidau cymharol mewn prisiau fod yn berthnasol i arfarniad: cynnyrch uwch dechnoleg (lle gellid disgwyl i brisiau ostwng mewn termau real); prisiau tanwydd (lle mae'r cyflenwad adnoddau yn brin); a chyflogau (lle mae disgwyl i dwf o ran cynhyrchiant arwain at godiadau cyflog uwchlaw chwyddiant cyffredinol).</t>
        </r>
        <r>
          <rPr>
            <b/>
            <sz val="12"/>
            <rFont val="Arial"/>
            <family val="2"/>
          </rPr>
          <t xml:space="preserve">
Confensiwn arwyddion:  </t>
        </r>
        <r>
          <rPr>
            <sz val="12"/>
            <rFont val="Arial"/>
            <family val="2"/>
          </rPr>
          <t>Costau'n bositif, buddion yn negatif.</t>
        </r>
        <r>
          <rPr>
            <b/>
            <sz val="12"/>
            <rFont val="Arial"/>
            <family val="2"/>
          </rPr>
          <t xml:space="preserve">
Amseru: </t>
        </r>
        <r>
          <rPr>
            <sz val="12"/>
            <rFont val="Arial"/>
            <family val="2"/>
          </rPr>
          <t>Yn unol â'r amseru rhoi ar waith a'r gwariant llif arian.</t>
        </r>
        <r>
          <rPr>
            <b/>
            <sz val="12"/>
            <rFont val="Arial"/>
            <family val="2"/>
          </rPr>
          <t xml:space="preserve">
Eithrio Taliadau Trosglwyddo: </t>
        </r>
        <r>
          <rPr>
            <sz val="12"/>
            <rFont val="Arial"/>
            <family val="2"/>
          </rPr>
          <t>Ni ddylid cynnwys y rhain yn yr arfarniad. Taliad trosgwlyddo yw taliad na cheir unrhyw nwydd na gwasanaeth yn gyfnewid amdano. Gall taliadau trosglwyddo newid dosbarthiad incwm neu gyfoeth, ond nid ydynt yn achosi costau economaidd uniongyrchol. Mae trethi, taliadau diswyddo, a thaliadau cyfalaf i gyd yn enghreifftiau o daliadau trosglwyddo na ddylid eu cynnwys mewn arfarniad economaidd.</t>
        </r>
        <r>
          <rPr>
            <b/>
            <sz val="12"/>
            <rFont val="Arial"/>
            <family val="2"/>
          </rPr>
          <t xml:space="preserve">
Eithrio Costau Suddedig: </t>
        </r>
        <r>
          <rPr>
            <sz val="12"/>
            <rFont val="Arial"/>
            <family val="2"/>
          </rPr>
          <t xml:space="preserve">Costau sydd wedi'u hachosi eisoes am nwyddau a gwasanaethau yw'r rhain, felly nid oes modd eu dileu. Ni ddylent gael eu cynnwys yn yr arfarniad. O safbwynt arfarnu, y costau o bwys yw'r rhai y mae'n dal yn bosibl penderfynu ynglŷn â nhw. Fodd bynnag, mae hyn yn cynnwys costau cyfle parhau i glymu adnoddau yr ydych eisoes wedi talu amdanynt - gweler y sylwadau yn y daenlen hon am 'Gostau Eiddo a Chyfle' i gael rhagor o wybodaeth am yr agwedd hon o'r arfarnu.
</t>
        </r>
      </text>
    </comment>
    <comment ref="B47" authorId="0">
      <text>
        <r>
          <rPr>
            <b/>
            <sz val="12"/>
            <rFont val="Arial"/>
            <family val="2"/>
          </rPr>
          <t xml:space="preserve">Cyfradd Disgownt: </t>
        </r>
        <r>
          <rPr>
            <sz val="12"/>
            <rFont val="Arial"/>
            <family val="2"/>
          </rPr>
          <t>Fe'i defnyddir i addasu ar gyfer amseriad achosi costau drwy gymhwyso disgownt i gael eu gwerthoedd presennol. Cyfradd disgownt Llyfr Gwyrdd Trysorlys EM yw 3.5% am flynyddoedd 0-30 a 3.0% am flynyddoedd 31-75.</t>
        </r>
        <r>
          <rPr>
            <b/>
            <sz val="12"/>
            <rFont val="Arial"/>
            <family val="2"/>
          </rPr>
          <t xml:space="preserve">
Gweler Llyfr Gwyrdd Trysorlys EM, Atodiad 6, tudalen 97:
</t>
        </r>
        <r>
          <rPr>
            <sz val="12"/>
            <rFont val="Arial"/>
            <family val="2"/>
          </rPr>
          <t xml:space="preserve">[https://www.gov.uk/government/publications/the-green-book-appraisal-and-evaluation-in-central-governent] </t>
        </r>
      </text>
    </comment>
    <comment ref="B7" authorId="0">
      <text>
        <r>
          <rPr>
            <b/>
            <sz val="12"/>
            <rFont val="Arial"/>
            <family val="2"/>
          </rPr>
          <t xml:space="preserve">Cyfnod Arfarnu: </t>
        </r>
        <r>
          <rPr>
            <sz val="12"/>
            <rFont val="Arial"/>
            <family val="2"/>
          </rPr>
          <t>Dylai'r cyfnod arfarnu gyfateb fel arfer i gyfnod defnyddio bwriedig yr ased(au). Dyma'r cyfnod y gellir defnyddio'r ased i'r diben penodol y'i darperir ar ei gyfer. Mae cyfnod arfarnu o 29 mlynedd (h.y. 30 mlynedd wrth gyfrif blwyddyn sero) yn gyffredin i opsiynau ailwampio. Mae cyfnod arfarnu o 59 mlynedd  (h.y. 60 mlynedd wrth gyfrif blwyddyn sero) yn gyffredin i opsiynau adeiladu o'r newydd. Nid yw'r gwerthoedd hyn yn gwbl haearnaidd, fodd bynnag, felly gellir eu haddasu yn ôl nodweddion penodol y prosiect dan sylw.</t>
        </r>
      </text>
    </comment>
    <comment ref="B24" authorId="0">
      <text>
        <r>
          <rPr>
            <b/>
            <sz val="12"/>
            <rFont val="Arial"/>
            <family val="2"/>
          </rPr>
          <t>Costau Cyfalaf Cychwynnol:</t>
        </r>
        <r>
          <rPr>
            <sz val="12"/>
            <rFont val="Arial"/>
            <family val="2"/>
          </rPr>
          <t xml:space="preserve">
Cofiwch, peidiwch â chynnwys TAW a chwyddiant. A pheidiwch â chynnwys lwfans wrth gefn </t>
        </r>
        <r>
          <rPr>
            <b/>
            <i/>
            <sz val="12"/>
            <rFont val="Arial"/>
            <family val="2"/>
          </rPr>
          <t>os</t>
        </r>
        <r>
          <rPr>
            <sz val="12"/>
            <rFont val="Arial"/>
            <family val="2"/>
          </rPr>
          <t xml:space="preserve"> yw wedi'i adlewyrchu yn y dadansoddiad risg (os nad yw, cynhwyswch y lwfans wrth gefn).</t>
        </r>
      </text>
    </comment>
    <comment ref="B33" authorId="0">
      <text>
        <r>
          <rPr>
            <b/>
            <sz val="12"/>
            <rFont val="Arial"/>
            <family val="2"/>
          </rPr>
          <t xml:space="preserve">Cyflogau: </t>
        </r>
        <r>
          <rPr>
            <sz val="12"/>
            <rFont val="Arial"/>
            <family val="2"/>
          </rPr>
          <t>Cynhwyswch unrhyw godiadau uwchlaw chwyddiant cyffredinol sy'n cael eu rhagweld.</t>
        </r>
        <r>
          <rPr>
            <sz val="8"/>
            <rFont val="Tahoma"/>
            <family val="2"/>
          </rPr>
          <t xml:space="preserve">
</t>
        </r>
      </text>
    </comment>
    <comment ref="B27" authorId="0">
      <text>
        <r>
          <rPr>
            <b/>
            <sz val="12"/>
            <rFont val="Arial"/>
            <family val="2"/>
          </rPr>
          <t xml:space="preserve">Costau Cyfalaf Eraill: </t>
        </r>
        <r>
          <rPr>
            <sz val="12"/>
            <rFont val="Arial"/>
            <family val="2"/>
          </rPr>
          <t xml:space="preserve">Yn ogystal â'r costau cyfalaf a wynebir o ganlyniad i'r opsiwn hwn, dylai unrhyw fuddsoddiad cyfalaf sy'n ofynnol i gynnal yr ystâd bresennol mewn cyflwr priodol nes bydd y gwaith adeiladu wedi'i gwblhau hefyd gael ei gynnwys yn yr arfarniad. Bydd maint y buddsoddiad cyfnod pontio yn amrywio yn ôl yr opsiwn dan sylw a hyd y cyfnod rhoi ar waith. </t>
        </r>
      </text>
    </comment>
    <comment ref="B35" authorId="0">
      <text>
        <r>
          <rPr>
            <b/>
            <sz val="12"/>
            <rFont val="Arial"/>
            <family val="2"/>
          </rPr>
          <t xml:space="preserve">Costau Refeniw Eraill: </t>
        </r>
        <r>
          <rPr>
            <sz val="12"/>
            <rFont val="Arial"/>
            <family val="2"/>
          </rPr>
          <t xml:space="preserve">Bydd angen i oblygiadau refeniw'r blynyddoedd pontio cyn i'r opsiwn/cynllun gael ei roi ar waith yn llawn fod yn gyson â'r rhaglen rhoi ar waith (a'r costau cyfalaf cysylltiol), a hefyd ag unrhyw newidiadau mewn arferion a phersonél a sefydlir cyn symud i'r ysgol newydd (a'r costau neu'r arbedion yn gysylltiedig â hyn).  
Dylai'r costau refeniw yn ystod y blynyddoedd 'pontio' gynnwys y costau afreolaidd isod:
</t>
        </r>
        <r>
          <rPr>
            <b/>
            <sz val="12"/>
            <rFont val="Arial"/>
            <family val="2"/>
          </rPr>
          <t xml:space="preserve">
• Costau rhedeg dwbl </t>
        </r>
        <r>
          <rPr>
            <sz val="12"/>
            <rFont val="Arial"/>
            <family val="2"/>
          </rPr>
          <t xml:space="preserve">yn gysylltiedig â rhoi'r opsiwn/cynllun ar waith;
</t>
        </r>
        <r>
          <rPr>
            <b/>
            <sz val="12"/>
            <rFont val="Arial"/>
            <family val="2"/>
          </rPr>
          <t xml:space="preserve">• Costau adleoli </t>
        </r>
        <r>
          <rPr>
            <sz val="12"/>
            <rFont val="Arial"/>
            <family val="2"/>
          </rPr>
          <t xml:space="preserve">yn gysylltiedig â rhoi'r opsiwn/cynllun ar waith; a
</t>
        </r>
        <r>
          <rPr>
            <b/>
            <sz val="12"/>
            <rFont val="Arial"/>
            <family val="2"/>
          </rPr>
          <t xml:space="preserve">• Chostau datblygu/newid, </t>
        </r>
        <r>
          <rPr>
            <sz val="12"/>
            <rFont val="Arial"/>
            <family val="2"/>
          </rPr>
          <t xml:space="preserve">yn cynnwys goblygiadau cyflogaeth newydd ac unrhyw waith rheoli newydd sy'n ofynnol i gyflenwi'r gwasanaeth newydd (megis ailhyfforddi ar gyfer rolau newydd).
Fodd bynnag, </t>
        </r>
        <r>
          <rPr>
            <b/>
            <sz val="12"/>
            <rFont val="Arial"/>
            <family val="2"/>
          </rPr>
          <t>ni fyddant yn cynnwys:</t>
        </r>
        <r>
          <rPr>
            <sz val="12"/>
            <rFont val="Arial"/>
            <family val="2"/>
          </rPr>
          <t xml:space="preserve">
• Taliadau diswyddo (gan fod y rhain yn cynrychioli taliadau trosglwyddo yn y sector cyhoeddus).</t>
        </r>
      </text>
    </comment>
    <comment ref="B25" authorId="0">
      <text>
        <r>
          <rPr>
            <b/>
            <sz val="12"/>
            <rFont val="Arial"/>
            <family val="2"/>
          </rPr>
          <t xml:space="preserve">Gogwydd Optimistiaeth: </t>
        </r>
        <r>
          <rPr>
            <sz val="12"/>
            <rFont val="Arial"/>
            <family val="2"/>
          </rPr>
          <t xml:space="preserve">Trowch at ganllawiau atodol Trysorlys EM ar Ogwydd Optimistiaeth, sydd ar gael ar:
[https://www.gov.uk/government/publications/green-book-supplementary-guidance-optimism-bias]
</t>
        </r>
        <r>
          <rPr>
            <b/>
            <sz val="12"/>
            <rFont val="Arial"/>
            <family val="2"/>
          </rPr>
          <t xml:space="preserve">
</t>
        </r>
        <r>
          <rPr>
            <sz val="12"/>
            <rFont val="Arial"/>
            <family val="2"/>
          </rPr>
          <t xml:space="preserve">Mae tuedd systematig, sydd wedi'i phrofi, i arfarnwyr prosiectau fod yn rhy optimistaidd. I wneud iawn am y duedd hon dylai arfarnwyr wneud addasiadau penodol, ar sail empirig, i'r amcangyfrifon o gostau prosiect. Fel y trafodir yn y Llyfr Gwyrdd, argymhellir bod yr addasiadau hyn yn cael eu seilio ar ddata o brosiectau yn y gorffennol neu prosiectau tebyg yn rhywle arall, a'u haddasu ar gyfer nodweddion unigryw'r prosiect dan sylw. Yn niffyg sylfaen tystiolaeth fwy penodol, anogir cydweithwyr i gasglu data fel sail i amcangyfrifon optimistiaeth yn y dyfodol, ac i ddefnyddio'r data gorau sydd ar gael yn y cyfamser.
</t>
        </r>
        <r>
          <rPr>
            <b/>
            <sz val="12"/>
            <rFont val="Arial"/>
            <family val="2"/>
          </rPr>
          <t xml:space="preserve">
</t>
        </r>
        <r>
          <rPr>
            <sz val="12"/>
            <rFont val="Arial"/>
            <family val="2"/>
          </rPr>
          <t xml:space="preserve">Gall gogwydd optimistiaeth fod yn gymwys hefyd i hyd y gwaith, y costau refeniw, a'r buddion a ragwelir. Fodd bynnag, mae'n annhebygol yn ymarferol y gellir gwneud addasiad wedi'i fesur ar gyfer gogwydd optimistiaeth gogyfer â'r paramedrau prosiect penodol hyn oherwydd diffyg tystiolaeth i seilio rhagdybiaethau o'r fath arni. Yn wyneb hynny, mae Llyfr Gwyrdd Trysorlys EM yn argymell y dylid defnyddio dadansoddiad sensitifrwydd i asesu effeithiau tanamcangyfrif y costau refeniw a goramcangyfrif y buddion. Mae'r dadansoddiad sensitifrwydd yn dod yn gynyddol bwysig ar gam yr Achos Busnes Amlinellol pan brofir pa mor gadarn yw'r gwaith a wnaed i osod yr opsiynau yn eu trefn. Wrth i'r achos busnes ddatblygu, dylai lefel y gogwydd optimistiaeth sy'n parhau leihau gan fod llai o gyfle i fanyleb canlyniadau'r prosiect newid, a gellir cymryd camau i liniaru'r ffactorau sy'n cyfrannu at optimisitaeth.
</t>
        </r>
        <r>
          <rPr>
            <b/>
            <sz val="12"/>
            <rFont val="Arial"/>
            <family val="2"/>
          </rPr>
          <t xml:space="preserve">
Llyfr Gwyrdd Trysorlys EM, tudalen 29, para 5.61: </t>
        </r>
        <r>
          <rPr>
            <i/>
            <sz val="12"/>
            <rFont val="Arial"/>
            <family val="2"/>
          </rPr>
          <t xml:space="preserve">"There is a demonstrated, systematic, tendency for project appraisers to be overly optimistic. This is a worldwide phenomenon that affects both the private and public sectors. Many project parameters are affected by optimism – appraisers tend to overstate benefits, and understate timings and costs, both capital and operational."
</t>
        </r>
        <r>
          <rPr>
            <b/>
            <sz val="12"/>
            <rFont val="Arial"/>
            <family val="2"/>
          </rPr>
          <t xml:space="preserve">
</t>
        </r>
        <r>
          <rPr>
            <sz val="12"/>
            <rFont val="Arial"/>
            <family val="2"/>
          </rPr>
          <t>[https://www.gov.uk/government/publications/the-green-book-appraisal-and-evaluation-in-central-governent]</t>
        </r>
      </text>
    </comment>
    <comment ref="B16" authorId="0">
      <text>
        <r>
          <rPr>
            <b/>
            <sz val="12"/>
            <rFont val="Arial"/>
            <family val="2"/>
          </rPr>
          <t xml:space="preserve">Egwyddor: </t>
        </r>
        <r>
          <rPr>
            <sz val="12"/>
            <rFont val="Arial"/>
            <family val="2"/>
          </rPr>
          <t xml:space="preserve">Dylai goblygiadau eiddo (tir, adeiladau a chyfarpar mawr) unrhyw opsiwn gael eu hadlewyrchu yn y dadansoddiad Llif Arian â Disgownt yn unol â chostau cyfle yr eiddo - pa un a yw'r eiddo'n cael ei brynu, ei werthu neu'i drosglwyddo, ei rentu neu'i ddefnyddio gan y sector cyhoeddus. Mae costau cyfle unrhyw ased yn adlewyrchu gwerth yr ased pan gaiff ei ddefnyddio ar gyfer ei weithgaredd amgen gorau ac fe'u nodir mewn prisiau marchnad cyfredol.
Os bydd eiddo, o fewn opsiwn, yn cael ei rentu gan y sector cyhoeddus, caiff y costau rhentu eu hadlewyrchu yn y costau refeniw blynyddol (yn hytrach nag yn y costau cyfalaf).  Dylech nodi, lle caiff eiddo ei osod ar rent i gorff arall o'r sector cyhoeddus, rhaid peidio â chynnwys yr incwm yn gysylltiedig â'r rhent yn yr amcangyfrifon refeniw gan fod hyn yn cynrychioli talliad trosglwyddo rhwng cyrff sector cyhoeddus.
Mae angen i arfarnwyr prosiect sicrhau bod yr holl werthoedd costau eiddo a chyfle yn cael eu hasesu'n briodol. Mae'r llinellau "eiddo a chyfle" yn y daenlen hon yn gwahaniaethu rhwng gwerthoedd "agoriadol", "trafodiadau" o fewn y cyfnod arfarnu a gwerthoedd "gweddilliol". </t>
        </r>
        <r>
          <rPr>
            <b/>
            <sz val="12"/>
            <rFont val="Arial"/>
            <family val="2"/>
          </rPr>
          <t xml:space="preserve">
Gwerth Agoriadol:</t>
        </r>
        <r>
          <rPr>
            <sz val="12"/>
            <rFont val="Arial"/>
            <family val="2"/>
          </rPr>
          <t xml:space="preserve">
Yn y rhes "gwerth agoriadol", cynhwysir gwerthoedd agoriadol ym mlwyddyn sero - fel rhifau positif. </t>
        </r>
        <r>
          <rPr>
            <b/>
            <sz val="12"/>
            <rFont val="Arial"/>
            <family val="2"/>
          </rPr>
          <t xml:space="preserve">
Trafodiadau:
</t>
        </r>
        <r>
          <rPr>
            <sz val="12"/>
            <rFont val="Arial"/>
            <family val="2"/>
          </rPr>
          <t>Yn y rhes hon, cynhwysir pryniannau eiddo, derbyniadau a thrafodiadau eraill yn y flwyddyn brynu, gwerthu neu drosglwyddo a ragwelir - rhifau positif am brynu a throsglwyddiadau i'r cynllun a rhifau negatif am werthu a throsgwlyddiadau allan. Dylid cofnodi pob trafodiad, boed yn bryniant/gwerthiant arian parod neu'n drosglwyddiad i gorff sector cyhoeddus arall, yn y categori “trafodiadau”.</t>
        </r>
        <r>
          <rPr>
            <b/>
            <sz val="12"/>
            <rFont val="Arial"/>
            <family val="2"/>
          </rPr>
          <t xml:space="preserve">
Gwerth Gweddilliol:
</t>
        </r>
        <r>
          <rPr>
            <sz val="12"/>
            <rFont val="Arial"/>
            <family val="2"/>
          </rPr>
          <t>Caiff gwerthoedd gweddilliol eu cynnwys ym mlwyddyn olaf y cyfnod disgownt  - fel rhifau negatif.</t>
        </r>
      </text>
    </comment>
    <comment ref="B23" authorId="0">
      <text>
        <r>
          <rPr>
            <b/>
            <sz val="12"/>
            <rFont val="Arial"/>
            <family val="2"/>
          </rPr>
          <t xml:space="preserve">Cost Gyfalaf: </t>
        </r>
        <r>
          <rPr>
            <sz val="12"/>
            <rFont val="Arial"/>
            <family val="2"/>
          </rPr>
          <t>Rhoddir costau cyfalaf enghreifftiol yma. Cynhwyswch resi ychwanegol fel sydd angen.</t>
        </r>
      </text>
    </comment>
    <comment ref="B26" authorId="0">
      <text>
        <r>
          <rPr>
            <b/>
            <sz val="12"/>
            <rFont val="Arial"/>
            <family val="2"/>
          </rPr>
          <t xml:space="preserve">Costau cylch oes: </t>
        </r>
        <r>
          <rPr>
            <sz val="12"/>
            <rFont val="Arial"/>
            <family val="2"/>
          </rPr>
          <t>Yn ogystal â chostau cyfalaf cychwynnol cynllun, bydd arfarniadau economaidd hefyd yn adlewyrchu cylch oes buddsoddiad yn gysylltiedig ag opsiwn. Costau cylch oes yw'r costau sy'n ofynnol i gynnal yr adeilad gydol ei oes, fel arfer am gyfnod o 60 blynedd i opsiynau adeiladu o'r newydd a 30 mlynedd i opsiynau ailwampio (gweler y rhes cyfnod arfarnu uchod). Bydd costau cylch oes yn cynnwys costau cyfalaf yng nghyswllt ailwampio, uwchraddio a disodli adeiladau a chostau disodli cyfarpar. Megis gyda'r costau cyfalaf cychwynnol, ni ddylai asesiadau o gostau cylch oes gynnwys TAW a chwyddiant (ond bai fod disgwyl i brisiau gynyddu ar gyfradd arwyddocaol uwch neu is na chwyddiant cyffredinol - gweler y sylw ar y rhes 'LLIF ARIAN' am ragor o fanylion ar hyn).</t>
        </r>
      </text>
    </comment>
    <comment ref="B32" authorId="0">
      <text>
        <r>
          <rPr>
            <b/>
            <sz val="12"/>
            <rFont val="Arial"/>
            <family val="2"/>
          </rPr>
          <t xml:space="preserve">Costau Refeniw: </t>
        </r>
        <r>
          <rPr>
            <sz val="12"/>
            <rFont val="Arial"/>
            <family val="2"/>
          </rPr>
          <t xml:space="preserve">Cynhwyswch resi ychwanegol fel sydd angen.
‘Costau refeniw’ yw'r term a ddefnyddir i ddisgrifio costau gweithredu gwasanaeth neu gynllun. Dylai costau refeniw gael eu hasesu ar sylfaen prisiau gyson, yn unol â'r sylfaen prisiau a fabwysiadwyd mewn perthynas â gwerthoedd tir/eiddo a chostau cyfalaf (costau “real” cyfredol fel arfer).  I fod yn gyson ag asesiadau costau cyfalaf ac arfarniadau anariannol, bydd </t>
        </r>
        <r>
          <rPr>
            <b/>
            <sz val="12"/>
            <rFont val="Arial"/>
            <family val="2"/>
          </rPr>
          <t>cyfanswm</t>
        </r>
        <r>
          <rPr>
            <sz val="12"/>
            <rFont val="Arial"/>
            <family val="2"/>
          </rPr>
          <t xml:space="preserve"> cost refeniw'r gwasanaeth/cynllun dan sylw yn cael ei gynnwys yn yr arfaniad ac </t>
        </r>
        <r>
          <rPr>
            <b/>
            <sz val="12"/>
            <rFont val="Arial"/>
            <family val="2"/>
          </rPr>
          <t>nid</t>
        </r>
        <r>
          <rPr>
            <sz val="12"/>
            <rFont val="Arial"/>
            <family val="2"/>
          </rPr>
          <t xml:space="preserve"> dim ond costau/arbedion ychwanegol y newid arfaethedig.</t>
        </r>
      </text>
    </comment>
    <comment ref="B34" authorId="0">
      <text>
        <r>
          <rPr>
            <b/>
            <sz val="12"/>
            <rFont val="Arial"/>
            <family val="2"/>
          </rPr>
          <t xml:space="preserve">Costau Rhedeg yr Adeiladau: </t>
        </r>
        <r>
          <rPr>
            <sz val="12"/>
            <rFont val="Arial"/>
            <family val="2"/>
          </rPr>
          <t xml:space="preserve">Dylai costau rhedeg gynnwys costau rhedeg yr ysgol(ion), yn cynnwys cynnal a chadw parhaus ar adeiladau (refeniw), gwres, golau a phŵer a threthi busnes. Bydd costau rhedeg yn gysylltiedig â'r adeiladau yn adlewyrchu'r dyluniad arfaethedig a nodweddion eraill yr adeiladau, yn ogystal â ffactorau a fydd yn effeithio ar wahanol elfennau'r costau hyn. O ystyried bod angen i gostau cynnal a chadw adeilad fod yn gyson â'r costau cylch oes, a chan na fydd cynnal a chadw adeiladau newydd o reidrwydd yn adlewyrchu'r costau cynnal a chadw hanesyddol, dylid ceisio cyngor proffesiynol ynghylch y costau rhedeg yn gysylltiedig â'r adeiladau a'u perthynas â'r costau cylch oes (ond sylwch fod costau cylch oes yn dod o dan gostau cyfalaf, tra mae costau rhedeg adeiladau yn dod o dan gostau refeniw). </t>
        </r>
      </text>
    </comment>
    <comment ref="C2" authorId="0">
      <text>
        <r>
          <rPr>
            <sz val="12"/>
            <rFont val="Arial"/>
            <family val="2"/>
          </rPr>
          <t xml:space="preserve">Mewn rhai achosion efallai y bydd opsiwn Gwneud Dim yn amlwg yn annerbyniol. Anaml y bydd hynny'n digwydd, ond gallai ddigwydd, er enghraifft, os oes rhwymedigaeth statudol i'w chyflawni. Os yw opsiwn Gwneud Dim yn amlwg yn annerbyniol, yna </t>
        </r>
        <r>
          <rPr>
            <b/>
            <u val="single"/>
            <sz val="12"/>
            <rFont val="Arial"/>
            <family val="2"/>
          </rPr>
          <t>rhaid</t>
        </r>
        <r>
          <rPr>
            <sz val="12"/>
            <rFont val="Arial"/>
            <family val="2"/>
          </rPr>
          <t xml:space="preserve"> ystyried opsiwn Gwneud Lleiafswm.</t>
        </r>
      </text>
    </comment>
    <comment ref="C7" authorId="0">
      <text>
        <r>
          <rPr>
            <sz val="12"/>
            <rFont val="Arial"/>
            <family val="2"/>
          </rPr>
          <t xml:space="preserve">Rhowch rif yn y gell hon i adlewyrchu'r nifer o flynyddoedd y mae angen i'r arfarniad eu cwmpasu, e.e. 30  </t>
        </r>
      </text>
    </comment>
  </commentList>
</comments>
</file>

<file path=xl/comments4.xml><?xml version="1.0" encoding="utf-8"?>
<comments xmlns="http://schemas.openxmlformats.org/spreadsheetml/2006/main">
  <authors>
    <author>brainh</author>
  </authors>
  <commentList>
    <comment ref="B17" authorId="0">
      <text>
        <r>
          <rPr>
            <b/>
            <sz val="12"/>
            <rFont val="Arial"/>
            <family val="2"/>
          </rPr>
          <t xml:space="preserve">Gwerth Agoriadol: </t>
        </r>
        <r>
          <rPr>
            <sz val="12"/>
            <rFont val="Arial"/>
            <family val="2"/>
          </rPr>
          <t xml:space="preserve">Caiff hwn ei gynnwys i gynrychioli gwerth cyfle parhau i ddefnyddio'r ased(au) yn y ffordd a gynigir gan yr opsiwn. Caiff gwerth cyfle unrhyw ased ei adlewyrchu yng ngwerth yr ased o'i ddarparu ar gyfer ei weithgaredd/defnydd amgen gorau. Fel arfer caiff hyn ei adlewyrchu ym mhrisiau cyfredol y farchnad. 
</t>
        </r>
        <r>
          <rPr>
            <b/>
            <sz val="12"/>
            <rFont val="Arial"/>
            <family val="2"/>
          </rPr>
          <t xml:space="preserve">
Gweler hefyd Lyfr Gwyrdd HMT, tudalen 20, para 5.14: </t>
        </r>
        <r>
          <rPr>
            <sz val="12"/>
            <rFont val="Arial"/>
            <family val="2"/>
          </rPr>
          <t xml:space="preserve">"Costs should be expressed in terms of relevant opportunity costs. It is important to explore what  opportunities may exist. An example of an opportunity is to use land in a different, more valuable, way than in its current use."
[ https://www.gov.uk/government/publications/the-green-book-appraisal-and-evaluation-in-central-governent ]  </t>
        </r>
      </text>
    </comment>
    <comment ref="B18" authorId="0">
      <text>
        <r>
          <rPr>
            <b/>
            <sz val="12"/>
            <rFont val="Arial"/>
            <family val="2"/>
          </rPr>
          <t xml:space="preserve">Trafodiadau: </t>
        </r>
        <r>
          <rPr>
            <sz val="12"/>
            <rFont val="Arial"/>
            <family val="2"/>
          </rPr>
          <t xml:space="preserve">Mae'r llinell hon wedi'i chynnwys i gofnodi gwerth unrhyw drafodiadau, h.y. eiddo a gaiff ei brynu a'i werthu yn ystod oes yr opsiwn. 
</t>
        </r>
      </text>
    </comment>
    <comment ref="B19" authorId="0">
      <text>
        <r>
          <rPr>
            <b/>
            <sz val="12"/>
            <rFont val="Arial"/>
            <family val="2"/>
          </rPr>
          <t xml:space="preserve">Gwerth Gweddilliol: </t>
        </r>
        <r>
          <rPr>
            <sz val="12"/>
            <rFont val="Arial"/>
            <family val="2"/>
          </rPr>
          <t xml:space="preserve">Yn arfarniadau rhai opsiynau buddsoddi, bydd cyfnod yr arfarniad yn llai nag oes economaidd yr eiddo dan sylw. Yr oes economaidd yw'r cyfnod hyd at y pwynt pan fydd angen ailwampio mawr er mwyn gallu parhau i ddefnyddio'r ased. Yn yr achosion hyn, dylid rhoi cyfrif o werth ased a fydd â gwerth gwaredu ar ddiwedd y cyfnod arfarnu drwy dynnu'i werth gweddilliol o'r llif arian ym mlwyddyn olaf yr arfaniad. Gellir cymryd y gwerth gweddilliol fel y gwerth ased net isaf ar ôl didynnu dibrisiant cronedig neu werth disgwyliedig ar y farchnad.
</t>
        </r>
        <r>
          <rPr>
            <b/>
            <sz val="12"/>
            <rFont val="Arial"/>
            <family val="2"/>
          </rPr>
          <t xml:space="preserve">Gweler hefyd Lyfr Gwyrdd HMT, tudalen 20, para 5.22: </t>
        </r>
        <r>
          <rPr>
            <i/>
            <sz val="12"/>
            <rFont val="Arial"/>
            <family val="2"/>
          </rPr>
          <t xml:space="preserve">"Even where an appraisal covers the full expected period of use of an asset, the asset may still have some residual value, in an alternative use within an organisation, in a second-hand market, or as scrap.These values should be included, and tested for sensitivity, as it may be difficult to estimate the future residual value at the present time".
</t>
        </r>
        <r>
          <rPr>
            <sz val="12"/>
            <rFont val="Arial"/>
            <family val="2"/>
          </rPr>
          <t xml:space="preserve">
[https://www.gov.uk/government/publications/the-green-book-appraisal-and-evaluation-in-central-governent]</t>
        </r>
      </text>
    </comment>
    <comment ref="B14" authorId="0">
      <text>
        <r>
          <rPr>
            <b/>
            <sz val="12"/>
            <rFont val="Arial"/>
            <family val="2"/>
          </rPr>
          <t xml:space="preserve">Cwmpas Llif Arian: </t>
        </r>
        <r>
          <rPr>
            <sz val="12"/>
            <rFont val="Arial"/>
            <family val="2"/>
          </rPr>
          <t xml:space="preserve">Dylai'r arfarniad geisio cipio holl oblygiadau uniongyrchol ac anuniongyrhcol y buddsoddiad/opsiwn. Dylid cyflwyno cyfanswm y costau eiddo, cyfalaf a refeniw (yn hytrach na newid yn y costau).
</t>
        </r>
        <r>
          <rPr>
            <b/>
            <sz val="12"/>
            <rFont val="Arial"/>
            <family val="2"/>
          </rPr>
          <t xml:space="preserve">
Sylfaen prisiau/costau: </t>
        </r>
        <r>
          <rPr>
            <sz val="12"/>
            <rFont val="Arial"/>
            <family val="2"/>
          </rPr>
          <t xml:space="preserve">Dylai fod yn gyffredin i'r costau i gyd, a dylent gael eu cyflwyno mewn termau real neu brisiau cyfredol (h.y. ar lefel prisiau cyffredinol heddiw). Lle mae disgwyl i brisiau neilltuol gynyddu ar gyfradd arwyddocaol uwch neu is na chwyddiant, dylid cyfrifo'r newid prisiau cymharol. Dyma rai enghreifftiau lle gallai newidaidau cymharol mewn prisiau fod yn berthnasol i arfarniad: cynnyrch uwch dechnoleg (lle gellid disgwyl i brisiau ostwng mewn termau real); prisiau tanwydd (lle mae'r cyflenwad adnoddau yn brin); a chyflogau (lle mae disgwyl i dwf o ran cynhyrchiant arwain at godiadau cyflog uwchlaw chwyddiant cyffredinol).
</t>
        </r>
        <r>
          <rPr>
            <b/>
            <sz val="12"/>
            <rFont val="Arial"/>
            <family val="2"/>
          </rPr>
          <t xml:space="preserve">
Confensiwn arwyddion:  </t>
        </r>
        <r>
          <rPr>
            <sz val="12"/>
            <rFont val="Arial"/>
            <family val="2"/>
          </rPr>
          <t>Costau'n bositif, buddion yn negatif.</t>
        </r>
        <r>
          <rPr>
            <b/>
            <sz val="12"/>
            <rFont val="Arial"/>
            <family val="2"/>
          </rPr>
          <t xml:space="preserve">
Amseru: </t>
        </r>
        <r>
          <rPr>
            <sz val="12"/>
            <rFont val="Arial"/>
            <family val="2"/>
          </rPr>
          <t xml:space="preserve">Yn unol â'r amseru rhoi ar waith a'r gwariant llif arian.
</t>
        </r>
        <r>
          <rPr>
            <b/>
            <sz val="12"/>
            <rFont val="Arial"/>
            <family val="2"/>
          </rPr>
          <t xml:space="preserve">
Eithrio Taliadau Trosglwyddo: </t>
        </r>
        <r>
          <rPr>
            <sz val="12"/>
            <rFont val="Arial"/>
            <family val="2"/>
          </rPr>
          <t>Ni ddylid cynnwys y rhain yn yr arfarniad. Taliad trosgwlyddo yw taliad na cheir unrhyw nwydd na gwasanaeth yn gyfnewid amdano. Gall taliadau trosglwyddo newid dosbarthiad incwm neu gyfoeth, ond nid ydynt yn achosi costau economaidd uniongyrchol. Mae trethi, taliadau diswyddo, a thaliadau cyfalaf i gyd yn enghreifftiau o daliadau trosglwyddo na ddylid eu cynnwys mewn arfarniad economaidd.</t>
        </r>
        <r>
          <rPr>
            <b/>
            <sz val="12"/>
            <rFont val="Arial"/>
            <family val="2"/>
          </rPr>
          <t xml:space="preserve">
Eithrio Costau Suddedig: </t>
        </r>
        <r>
          <rPr>
            <sz val="12"/>
            <rFont val="Arial"/>
            <family val="2"/>
          </rPr>
          <t xml:space="preserve">Costau sydd wedi'u hachosi eisoes am nwyddau a gwasanaethau yw'r rhain, felly nid oes modd eu dileu. Ni ddylent gael eu cynnwys yn yr arfarniad. O safbwynt arfarnu, y costau o bwys yw'r rhai y mae'n dal yn bosibl penderfynu ynglŷn â nhw. Fodd bynnag, mae hyn yn cynnwys costau cyfle parhau i glymu adnoddau yr ydych eisoes wedi talu amdanynt - gweler y sylwadau yn y daenlen hon am 'Gostau Eiddo a Chyfle' i gael rhagor o wybodaeth am yr agwedd hon o'r arfarnu.
</t>
        </r>
      </text>
    </comment>
    <comment ref="B47" authorId="0">
      <text>
        <r>
          <rPr>
            <b/>
            <sz val="12"/>
            <rFont val="Arial"/>
            <family val="2"/>
          </rPr>
          <t xml:space="preserve">Discount Rate: </t>
        </r>
        <r>
          <rPr>
            <sz val="12"/>
            <rFont val="Arial"/>
            <family val="2"/>
          </rPr>
          <t xml:space="preserve">This is used to adjust for the timing of incidence of costs by discounting them to obtain their present values. The current HM Treasury Green Book discount rate is 3.5% for years 0-30 and 3.0% for years 31-75.
</t>
        </r>
        <r>
          <rPr>
            <b/>
            <sz val="12"/>
            <rFont val="Arial"/>
            <family val="2"/>
          </rPr>
          <t xml:space="preserve">See HMT Green Book, Annex 6, page 97:
</t>
        </r>
        <r>
          <rPr>
            <sz val="12"/>
            <rFont val="Arial"/>
            <family val="2"/>
          </rPr>
          <t xml:space="preserve">[https://www.gov.uk/government/publications/the-green-book-appraisal-and-evaluation-in-central-governent] </t>
        </r>
      </text>
    </comment>
    <comment ref="B7" authorId="0">
      <text>
        <r>
          <rPr>
            <b/>
            <sz val="12"/>
            <rFont val="Arial"/>
            <family val="2"/>
          </rPr>
          <t xml:space="preserve">Cyfnod Arfarnu: </t>
        </r>
        <r>
          <rPr>
            <sz val="12"/>
            <rFont val="Arial"/>
            <family val="2"/>
          </rPr>
          <t>Dylai'r cyfnod arfarnu gyfateb fel arfer i gyfnod defnyddio bwriedig yr ased(au). Dyma'r cyfnod y gellir defnyddio'r ased i'r diben penodol y'i darperir ar ei gyfer. Mae cyfnod arfarnu o 29 mlynedd (h.y. 30 mlynedd wrth gyfrif blwyddyn sero) yn gyffredin i opsiynau ailwampio. Mae cyfnod arfarnu o 59 mlynedd  (h.y. 60 mlynedd wrth gyfrif blwyddyn sero) yn gyffredin i opsiynau adeiladu o'r newydd. Nid yw'r gwerthoedd hyn yn gwbl haearnaidd, fodd bynnag, felly gellir eu haddasu yn ôl nodweddion penodol y prosiect dan sylw.</t>
        </r>
        <r>
          <rPr>
            <b/>
            <sz val="12"/>
            <rFont val="Arial"/>
            <family val="2"/>
          </rPr>
          <t xml:space="preserve">
</t>
        </r>
      </text>
    </comment>
    <comment ref="B24" authorId="0">
      <text>
        <r>
          <rPr>
            <b/>
            <sz val="12"/>
            <rFont val="Arial"/>
            <family val="2"/>
          </rPr>
          <t>Costau Cyfalaf Cychwynnol:</t>
        </r>
        <r>
          <rPr>
            <sz val="12"/>
            <rFont val="Arial"/>
            <family val="2"/>
          </rPr>
          <t xml:space="preserve">
Cofiwch, peidiwch â chynnwys TAW a chwyddiant. A pheidiwch â chynnwys lwfans wrth gefn </t>
        </r>
        <r>
          <rPr>
            <b/>
            <i/>
            <sz val="12"/>
            <rFont val="Arial"/>
            <family val="2"/>
          </rPr>
          <t>os</t>
        </r>
        <r>
          <rPr>
            <sz val="12"/>
            <rFont val="Arial"/>
            <family val="2"/>
          </rPr>
          <t xml:space="preserve"> yw wedi'i adlewyrchu yn y dadansoddiad risg (os nad yw, cynhwyswch y lwfans wrth gefn).</t>
        </r>
      </text>
    </comment>
    <comment ref="B33" authorId="0">
      <text>
        <r>
          <rPr>
            <b/>
            <sz val="12"/>
            <rFont val="Arial"/>
            <family val="2"/>
          </rPr>
          <t xml:space="preserve">Cyflogau: </t>
        </r>
        <r>
          <rPr>
            <sz val="12"/>
            <rFont val="Arial"/>
            <family val="2"/>
          </rPr>
          <t xml:space="preserve">Cynhwyswch unrhyw godiadau uwchlaw chwyddiant cyffredinol sy'n cael eu rhagweld.
</t>
        </r>
      </text>
    </comment>
    <comment ref="B27" authorId="0">
      <text>
        <r>
          <rPr>
            <b/>
            <sz val="12"/>
            <rFont val="Arial"/>
            <family val="2"/>
          </rPr>
          <t xml:space="preserve">Costau Cyfalaf Eraill: </t>
        </r>
        <r>
          <rPr>
            <sz val="12"/>
            <rFont val="Arial"/>
            <family val="2"/>
          </rPr>
          <t xml:space="preserve">Yn ogystal â'r costau cyfalaf a wynebir o ganlyniad i'r opsiwn hwn, dylai unrhyw fuddsoddiad cyfalaf sy'n ofynnol i gynnal yr ystâd bresennol mewn cyflwr priodol nes bydd y gwaith adeiladu wedi'i gwblhau hefyd gael ei gynnwys yn yr arfarniad. Bydd maint y buddsoddiad cyfnod pontio yn amrywio yn ôl yr opsiwn dan sylw a hyd y cyfnod rhoi ar waith. </t>
        </r>
      </text>
    </comment>
    <comment ref="B35" authorId="0">
      <text>
        <r>
          <rPr>
            <b/>
            <sz val="12"/>
            <rFont val="Arial"/>
            <family val="2"/>
          </rPr>
          <t xml:space="preserve">Costau Refeniw Eraill: </t>
        </r>
        <r>
          <rPr>
            <sz val="12"/>
            <rFont val="Arial"/>
            <family val="2"/>
          </rPr>
          <t>Bydd angen i oblygiadau refeniw'r blynyddoedd pontio cyn i'r opsiwn/cynllun gael ei roi ar waith yn llawn fod yn gyson â'r rhaglen rhoi ar waith (a'r costau cyfalaf cysylltiol), a hefyd ag unrhyw newidiadau mewn arferion a phersonél a sefydlir cyn symud i'r ysgol newydd (a'r costau neu'r arbedion yn gysylltiedig â hyn).  
Dylai'r costau refeniw yn ystod y blynyddoedd 'pontio' gynnwys y costau afreolaidd isod:</t>
        </r>
        <r>
          <rPr>
            <b/>
            <sz val="12"/>
            <rFont val="Arial"/>
            <family val="2"/>
          </rPr>
          <t xml:space="preserve">
• Costau rhedeg dwbl </t>
        </r>
        <r>
          <rPr>
            <sz val="12"/>
            <rFont val="Arial"/>
            <family val="2"/>
          </rPr>
          <t xml:space="preserve">yn gysylltiedig â rhoi'r opsiwn/cynllun ar waith;
</t>
        </r>
        <r>
          <rPr>
            <b/>
            <sz val="12"/>
            <rFont val="Arial"/>
            <family val="2"/>
          </rPr>
          <t xml:space="preserve">• Costau adleoli </t>
        </r>
        <r>
          <rPr>
            <sz val="12"/>
            <rFont val="Arial"/>
            <family val="2"/>
          </rPr>
          <t xml:space="preserve">yn gysylltiedig â rhoi'r opsiwn/cynllun ar waith; a
</t>
        </r>
        <r>
          <rPr>
            <b/>
            <sz val="12"/>
            <rFont val="Arial"/>
            <family val="2"/>
          </rPr>
          <t xml:space="preserve">• Chostau datblygu/newid, </t>
        </r>
        <r>
          <rPr>
            <sz val="12"/>
            <rFont val="Arial"/>
            <family val="2"/>
          </rPr>
          <t xml:space="preserve">yn cynnwys goblygiadau cyflogaeth newydd ac unrhyw waith rheoli newydd sy'n ofynnol i gyflenwi'r gwasanaeth newydd (megis ailhyfforddi ar gyfer rolau newydd).
Fodd bynnag, </t>
        </r>
        <r>
          <rPr>
            <b/>
            <sz val="12"/>
            <rFont val="Arial"/>
            <family val="2"/>
          </rPr>
          <t>ni fyddant yn cynnwys:</t>
        </r>
        <r>
          <rPr>
            <sz val="12"/>
            <rFont val="Arial"/>
            <family val="2"/>
          </rPr>
          <t xml:space="preserve">
• Taliadau diswyddo (gan fod y rhain yn cynrychioli taliadau trosglwyddo yn y sector cyhoeddus).</t>
        </r>
      </text>
    </comment>
    <comment ref="B25" authorId="0">
      <text>
        <r>
          <rPr>
            <b/>
            <sz val="12"/>
            <rFont val="Arial"/>
            <family val="2"/>
          </rPr>
          <t xml:space="preserve">Gogwydd Optimistiaeth: </t>
        </r>
        <r>
          <rPr>
            <sz val="12"/>
            <rFont val="Arial"/>
            <family val="2"/>
          </rPr>
          <t xml:space="preserve">Trowch at ganllawiau atodol Trysorlys EM ar Ogwydd Optimistiaeth, sydd ar gael ar:
[https://www.gov.uk/government/publications/green-book-supplementary-guidance-optimism-bias]
Mae tuedd systematig, sydd wedi'i phrofi, i arfarnwyr prosiectau fod yn rhy optimistaidd. I wneud iawn am y duedd hon dylai arfarnwyr wneud addasiadau penodol, ar sail empirig, i'r amcangyfrifon o gostau prosiect. Fel y trafodir yn y Llyfr Gwyrdd, argymhellir bod yr addasiadau hyn yn cael eu seilio ar ddata o brosiectau yn y gorffennol neu prosiectau tebyg yn rhywle arall, a'u haddasu ar gyfer nodweddion unigryw'r prosiect dan sylw. Yn niffyg sylfaen tystiolaeth fwy penodol, anogir cydweithwyr i gasglu data fel sail i amcangyfrifon optimistiaeth yn y dyfodol, ac i ddefnyddio'r data gorau sydd ar gael yn y cyfamser.
Gall gogwydd optimistiaeth fod yn gymwys hefyd i hyd y gwaith, y costau refeniw, a'r buddion a ragwelir. Fodd bynnag, mae'n annhebygol yn ymarferol y gellir gwneud addasiad wedi'i fesur ar gyfer gogwydd optimistiaeth gogyfer â'r paramedrau prosiect penodol hyn oherwydd diffyg tystiolaeth i seilio rhagdybiaethau o'r fath arni. Yn wyneb hynny, mae Llyfr Gwyrdd Trysorlys EM yn argymell y dylid defnyddio dadansoddiad sensitifrwydd i asesu effeithiau tanamcangyfrif y costau refeniw a goramcangyfrif y buddion. Mae'r dadansoddiad sensitifrwydd yn dod yn gynyddol bwysig ar gam yr Achos Busnes Amlinellol pan brofir pa mor gadarn yw'r gwaith a wnaed i osod yr opsiynau yn eu trefn. Wrth i'r achos busnes ddatblygu, dylai lefel y gogwydd optimistiaeth sy'n parhau leihau gan fod llai o gyfle i fanyleb canlyniadau'r prosiect newid, a gellir cymryd camau i liniaru'r ffactorau sy'n cyfrannu at optimisitaeth.
</t>
        </r>
        <r>
          <rPr>
            <b/>
            <sz val="12"/>
            <rFont val="Arial"/>
            <family val="2"/>
          </rPr>
          <t xml:space="preserve">
Llyfr Gwyrdd Trysorlys EM, tudalen 29, para 5.61: </t>
        </r>
        <r>
          <rPr>
            <i/>
            <sz val="12"/>
            <rFont val="Arial"/>
            <family val="2"/>
          </rPr>
          <t xml:space="preserve">"There is a demonstrated, systematic, tendency for project appraisers to be overly optimistic. This is a worldwide phenomenon that affects both the private and public sectors. Many project parameters are affected by optimism – appraisers tend to overstate benefits, and understate timings and costs, both capital and operational."
</t>
        </r>
        <r>
          <rPr>
            <sz val="12"/>
            <rFont val="Arial"/>
            <family val="2"/>
          </rPr>
          <t xml:space="preserve">
[https://www.gov.uk/government/publications/the-green-book-appraisal-and-evaluation-in-central-governent]</t>
        </r>
      </text>
    </comment>
    <comment ref="B16" authorId="0">
      <text>
        <r>
          <rPr>
            <b/>
            <sz val="12"/>
            <rFont val="Arial"/>
            <family val="2"/>
          </rPr>
          <t xml:space="preserve">Egwyddor: </t>
        </r>
        <r>
          <rPr>
            <sz val="12"/>
            <rFont val="Arial"/>
            <family val="2"/>
          </rPr>
          <t xml:space="preserve">Dylai goblygiadau eiddo (tir, adeiladau a chyfarpar mawr) unrhyw opsiwn gael eu hadlewyrchu yn y dadansoddiad Llif Arian â Disgownt yn unol â chostau cyfle yr eiddo - pa un a yw'r eiddo'n cael ei brynu, ei werthu neu'i drosglwyddo, ei rentu neu'i ddefnyddio gan y sector cyhoeddus. Mae costau cyfle unrhyw ased yn adlewyrchu gwerth yr ased pan gaiff ei ddefnyddio ar gyfer ei weithgaredd amgen gorau ac fe'u nodir mewn prisiau marchnad cyfredol.
Os bydd eiddo, o fewn opsiwn, yn cael ei rentu gan y sector cyhoeddus, caiff y costau rhentu eu hadlewyrchu yn y costau refeniw blynyddol (yn hytrach nag yn y costau cyfalaf).  Dylech nodi, lle caiff eiddo ei osod ar rent i gorff arall o'r sector cyhoeddus, rhaid peidio â chynnwys yr incwm yn gysylltiedig â'r rhent yn yr amcangyfrifon refeniw gan fod hyn yn cynrychioli talliad trosglwyddo rhwng cyrff sector cyhoeddus.
Mae angen i arfarnwyr prosiect sicrhau bod yr holl werthoedd costau eiddo a chyfle yn cael eu hasesu'n briodol. Mae'r llinellau "eiddo a chyfle" yn y daenlen hon yn gwahaniaethu rhwng gwerthoedd "agoriadol", "trafodiadau" o fewn y cyfnod arfarnu a gwerthoedd "gweddilliol". 
</t>
        </r>
        <r>
          <rPr>
            <b/>
            <sz val="12"/>
            <rFont val="Arial"/>
            <family val="2"/>
          </rPr>
          <t xml:space="preserve">
Gwerth Agoriadol:
</t>
        </r>
        <r>
          <rPr>
            <sz val="12"/>
            <rFont val="Arial"/>
            <family val="2"/>
          </rPr>
          <t xml:space="preserve">Yn y rhes "gwerth agoriadol", cynhwysir gwerthoedd agoriadol ym mlwyddyn sero - fel rhifau positif. 
</t>
        </r>
        <r>
          <rPr>
            <b/>
            <sz val="12"/>
            <rFont val="Arial"/>
            <family val="2"/>
          </rPr>
          <t xml:space="preserve">
Trafodiadau:
</t>
        </r>
        <r>
          <rPr>
            <sz val="12"/>
            <rFont val="Arial"/>
            <family val="2"/>
          </rPr>
          <t xml:space="preserve">Yn y rhes hon, cynhwysir pryniannau eiddo, derbyniadau a thrafodiadau eraill yn y flwyddyn brynu, gwerthu neu drosglwyddo a ragwelir - rhifau positif am brynu a throsglwyddiadau i'r cynllun a rhifau negatif am werthu a throsgwlyddiadau allan. Dylid cofnodi pob trafodiad, boed yn bryniant/gwerthiant arian parod neu'n drosglwyddiad i gorff sector cyhoeddus arall, yn y categori “trafodiadau”.
</t>
        </r>
        <r>
          <rPr>
            <b/>
            <sz val="12"/>
            <rFont val="Arial"/>
            <family val="2"/>
          </rPr>
          <t xml:space="preserve">
Gwerth Gweddilliol:</t>
        </r>
        <r>
          <rPr>
            <sz val="12"/>
            <rFont val="Arial"/>
            <family val="2"/>
          </rPr>
          <t xml:space="preserve">
Caiff gwerthoedd gweddilliol eu cynnwys ym mlwyddyn olaf y cyfnod disgownt  - fel rhifau negatif.</t>
        </r>
      </text>
    </comment>
    <comment ref="B23" authorId="0">
      <text>
        <r>
          <rPr>
            <b/>
            <sz val="12"/>
            <rFont val="Arial"/>
            <family val="2"/>
          </rPr>
          <t xml:space="preserve">Cost Gyfalaf: </t>
        </r>
        <r>
          <rPr>
            <sz val="12"/>
            <rFont val="Arial"/>
            <family val="2"/>
          </rPr>
          <t>Rhoddir costau cyfalaf enghreifftiol yma. Cynhwyswch resi ychwanegol fel sydd angen.</t>
        </r>
      </text>
    </comment>
    <comment ref="B26" authorId="0">
      <text>
        <r>
          <rPr>
            <b/>
            <sz val="12"/>
            <rFont val="Arial"/>
            <family val="2"/>
          </rPr>
          <t xml:space="preserve">Costau cylch oes: </t>
        </r>
        <r>
          <rPr>
            <sz val="12"/>
            <rFont val="Arial"/>
            <family val="2"/>
          </rPr>
          <t>Yn ogystal â chostau cyfalaf cychwynnol cynllun, bydd arfarniadau economaidd hefyd yn adlewyrchu cylch oes buddsoddiad yn gysylltiedig ag opsiwn. Costau cylch oes yw'r costau sy'n ofynnol i gynnal yr adeilad gydol ei oes, fel arfer am gyfnod o 60 blynedd i opsiynau adeiladu o'r newydd a 30 mlynedd i opsiynau ailwampio (gweler y rhes cyfnod arfarnu uchod). Bydd costau cylch oes yn cynnwys costau cyfalaf yng nghyswllt ailwampio, uwchraddio a disodli adeiladau a chostau disodli cyfarpar. Megis gyda'r costau cyfalaf cychwynnol, ni ddylai asesiadau o gostau cylch oes gynnwys TAW a chwyddiant (ond bai fod disgwyl i brisiau gynyddu ar gyfradd arwyddocaol uwch neu is na chwyddiant cyffredinol - gweler y sylw ar y rhes 'LLIF ARIAN' am ragor o fanylion ar hyn).</t>
        </r>
      </text>
    </comment>
    <comment ref="B32" authorId="0">
      <text>
        <r>
          <rPr>
            <b/>
            <sz val="12"/>
            <rFont val="Arial"/>
            <family val="2"/>
          </rPr>
          <t xml:space="preserve">Costau Refeniw: </t>
        </r>
        <r>
          <rPr>
            <sz val="12"/>
            <rFont val="Arial"/>
            <family val="2"/>
          </rPr>
          <t>Cynhwyswch resi ychwanegol fel sydd angen.
‘Costau refeniw’ yw'r term a ddefnyddir i ddisgrifio costau gweithredu gwasanaeth neu gynllun. Dylai costau refeniw gael eu hasesu ar sylfaen prisiau gyson, yn unol â'r sylfaen prisiau a fabwysiadwyd mewn perthynas â gwerthoedd tir/eiddo a chostau cyfalaf (costau “real” cyfredol fel arfer).  I fod yn gyson ag asesiadau costau cyfalaf ac arfarniadau anariannol, bydd cyfanswm cost refeniw'r gwasanaeth/cynllun dan sylw yn cael ei gynnwys yn yr arfaniad ac nid dim ond costau/arbedion ychwanegol y newid arfaethedig.</t>
        </r>
      </text>
    </comment>
    <comment ref="B34" authorId="0">
      <text>
        <r>
          <rPr>
            <b/>
            <sz val="12"/>
            <rFont val="Arial"/>
            <family val="2"/>
          </rPr>
          <t xml:space="preserve">Costau Rhedeg yr Adeiladau: </t>
        </r>
        <r>
          <rPr>
            <sz val="12"/>
            <rFont val="Arial"/>
            <family val="2"/>
          </rPr>
          <t xml:space="preserve">Dylai costau rhedeg gynnwys costau rhedeg yr ysgol(ion), yn cynnwys cynnal a chadw parhaus ar adeiladau (refeniw), gwres, golau a phŵer a threthi busnes. Bydd costau rhedeg yn gysylltiedig â'r adeiladau yn adlewyrchu'r dyluniad arfaethedig a nodweddion eraill yr adeiladau, yn ogystal â ffactorau a fydd yn effeithio ar wahanol elfennau'r costau hyn. O ystyried bod angen i gostau cynnal a chadw adeilad fod yn gyson â'r costau cylch oes, a chan na fydd cynnal a chadw adeiladau newydd o reidrwydd yn adlewyrchu'r costau cynnal a chadw hanesyddol, dylid ceisio cyngor proffesiynol ynghylch y costau rhedeg yn gysylltiedig â'r adeiladau a'u perthynas â'r costau cylch oes (ond sylwch fod costau cylch oes yn dod o dan gostau cyfalaf, tra mae costau rhedeg adeiladau yn dod o dan gostau refeniw). </t>
        </r>
      </text>
    </comment>
    <comment ref="C7" authorId="0">
      <text>
        <r>
          <rPr>
            <sz val="12"/>
            <rFont val="Arial"/>
            <family val="2"/>
          </rPr>
          <t xml:space="preserve">Rhowch rif yn y gell hon i adlewyrchu'r nifer o flynyddoedd y mae angen i'r arfarniad eu cwmpasu, e.e. 30  </t>
        </r>
      </text>
    </comment>
  </commentList>
</comments>
</file>

<file path=xl/comments5.xml><?xml version="1.0" encoding="utf-8"?>
<comments xmlns="http://schemas.openxmlformats.org/spreadsheetml/2006/main">
  <authors>
    <author>brainh</author>
  </authors>
  <commentList>
    <comment ref="B17" authorId="0">
      <text>
        <r>
          <rPr>
            <b/>
            <sz val="12"/>
            <rFont val="Arial"/>
            <family val="2"/>
          </rPr>
          <t xml:space="preserve">Gwerth Agoriadol: </t>
        </r>
        <r>
          <rPr>
            <sz val="12"/>
            <rFont val="Arial"/>
            <family val="2"/>
          </rPr>
          <t xml:space="preserve">Caiff hwn ei gynnwys i gynrychioli gwerth cyfle parhau i ddefnyddio'r ased(au) yn y ffordd a gynigir gan yr opsiwn. Caiff gwerth cyfle unrhyw ased ei adlewyrchu yng ngwerth yr ased o'i ddarparu ar gyfer ei weithgaredd/defnydd amgen gorau. Fel arfer caiff hyn ei adlewyrchu ym mhrisiau cyfredol y farchnad. </t>
        </r>
        <r>
          <rPr>
            <b/>
            <sz val="12"/>
            <rFont val="Arial"/>
            <family val="2"/>
          </rPr>
          <t xml:space="preserve">
Gweler hefyd Lyfr Gwyrdd HMT, tudalen 20, para 5.14: </t>
        </r>
        <r>
          <rPr>
            <i/>
            <sz val="12"/>
            <rFont val="Arial"/>
            <family val="2"/>
          </rPr>
          <t>"Costs should be expressed in terms of relevant opportunity costs. It is important to explore what  opportunities may exist. An example of an opportunity is to use land in a different, more valuable, way than in its current use."</t>
        </r>
        <r>
          <rPr>
            <sz val="12"/>
            <rFont val="Arial"/>
            <family val="2"/>
          </rPr>
          <t xml:space="preserve">
[ https://www.gov.uk/government/publications/the-green-book-appraisal-and-evaluation-in-central-governent ]  </t>
        </r>
      </text>
    </comment>
    <comment ref="B18" authorId="0">
      <text>
        <r>
          <rPr>
            <b/>
            <sz val="12"/>
            <rFont val="Arial"/>
            <family val="2"/>
          </rPr>
          <t xml:space="preserve">Trafodiadau: </t>
        </r>
        <r>
          <rPr>
            <sz val="12"/>
            <rFont val="Arial"/>
            <family val="2"/>
          </rPr>
          <t xml:space="preserve">Mae'r llinell hon wedi'i chynnwys i gofnodi gwerth unrhyw drafodiadau, h.y. eiddo a gaiff ei brynu a'i werthu yn ystod oes yr opsiwn. 
</t>
        </r>
      </text>
    </comment>
    <comment ref="B19" authorId="0">
      <text>
        <r>
          <rPr>
            <b/>
            <sz val="12"/>
            <rFont val="Arial"/>
            <family val="2"/>
          </rPr>
          <t xml:space="preserve">Gwerth Gweddilliol: </t>
        </r>
        <r>
          <rPr>
            <sz val="12"/>
            <rFont val="Arial"/>
            <family val="2"/>
          </rPr>
          <t xml:space="preserve">Yn arfarniadau rhai opsiynau buddsoddi, bydd cyfnod yr arfarniad yn llai nag oes economaidd yr eiddo dan sylw. Yr oes economaidd yw'r cyfnod hyd at y pwynt pan fydd angen ailwampio mawr er mwyn gallu parhau i ddefnyddio'r ased. Yn yr achosion hyn, dylid rhoi cyfrif o werth ased a fydd â gwerth gwaredu ar ddiwedd y cyfnod arfarnu drwy dynnu'i werth gweddilliol o'r llif arian ym mlwyddyn olaf yr arfaniad. Gellir cymryd y gwerth gweddilliol fel y gwerth ased net isaf ar ôl didynnu dibrisiant cronedig neu werth disgwyliedig ar y farchnad.
</t>
        </r>
        <r>
          <rPr>
            <b/>
            <sz val="12"/>
            <rFont val="Arial"/>
            <family val="2"/>
          </rPr>
          <t xml:space="preserve">
Gweler hefyd Lyfr Gwyrdd HMT, tudalen 20, para 5.22: </t>
        </r>
        <r>
          <rPr>
            <i/>
            <sz val="12"/>
            <rFont val="Arial"/>
            <family val="2"/>
          </rPr>
          <t xml:space="preserve">"Even where an appraisal covers the full expected period of use of an asset, the asset may still have some residual value, in an alternative use within an organisation, in a second-hand market, or as scrap.These values should be included, and tested for sensitivity, as it may be difficult to estimate the future residual value at the present time".
</t>
        </r>
        <r>
          <rPr>
            <sz val="12"/>
            <rFont val="Arial"/>
            <family val="2"/>
          </rPr>
          <t xml:space="preserve">
[https://www.gov.uk/government/publications/the-green-book-appraisal-and-evaluation-in-central-governent]</t>
        </r>
      </text>
    </comment>
    <comment ref="B14" authorId="0">
      <text>
        <r>
          <rPr>
            <b/>
            <sz val="12"/>
            <rFont val="Arial"/>
            <family val="2"/>
          </rPr>
          <t xml:space="preserve">Cwmpas Llif Arian: </t>
        </r>
        <r>
          <rPr>
            <sz val="12"/>
            <rFont val="Arial"/>
            <family val="2"/>
          </rPr>
          <t>Dylai'r arfarniad geisio cipio holl oblygiadau uniongyrchol ac anuniongyrhcol y buddsoddiad/opsiwn. Dylid cyflwyno cyfanswm y costau eiddo, cyfalaf a refeniw (yn hytrach na newid yn y costau).</t>
        </r>
        <r>
          <rPr>
            <b/>
            <sz val="12"/>
            <rFont val="Arial"/>
            <family val="2"/>
          </rPr>
          <t xml:space="preserve">
Sylfaen prisiau/costau: </t>
        </r>
        <r>
          <rPr>
            <sz val="12"/>
            <rFont val="Arial"/>
            <family val="2"/>
          </rPr>
          <t xml:space="preserve">Dylai fod yn gyffredin i'r costau i gyd, a dylent gael eu cyflwyno mewn termau real neu brisiau cyfredol (h.y. ar lefel prisiau cyffredinol heddiw). Lle mae disgwyl i brisiau neilltuol gynyddu ar gyfradd arwyddocaol uwch neu is na chwyddiant, dylid cyfrifo'r newid prisiau cymharol. Dyma rai enghreifftiau lle gallai newidaidau cymharol mewn prisiau fod yn berthnasol i arfarniad: cynnyrch uwch dechnoleg (lle gellid disgwyl i brisiau ostwng mewn termau real); prisiau tanwydd (lle mae'r cyflenwad adnoddau yn brin); a chyflogau (lle mae disgwyl i dwf o ran cynhyrchiant arwain at godiadau cyflog uwchlaw chwyddiant cyffredinol).
</t>
        </r>
        <r>
          <rPr>
            <b/>
            <sz val="12"/>
            <rFont val="Arial"/>
            <family val="2"/>
          </rPr>
          <t xml:space="preserve">
Confensiwn arwyddion:  </t>
        </r>
        <r>
          <rPr>
            <sz val="12"/>
            <rFont val="Arial"/>
            <family val="2"/>
          </rPr>
          <t xml:space="preserve">Costau'n bositif, buddion yn negatif.
</t>
        </r>
        <r>
          <rPr>
            <b/>
            <sz val="12"/>
            <rFont val="Arial"/>
            <family val="2"/>
          </rPr>
          <t xml:space="preserve">
Amseru: </t>
        </r>
        <r>
          <rPr>
            <sz val="12"/>
            <rFont val="Arial"/>
            <family val="2"/>
          </rPr>
          <t xml:space="preserve">Yn unol â'r amseru rhoi ar waith a'r gwariant llif arian.
</t>
        </r>
        <r>
          <rPr>
            <b/>
            <sz val="12"/>
            <rFont val="Arial"/>
            <family val="2"/>
          </rPr>
          <t xml:space="preserve">
Eithrio Taliadau Trosglwyddo: </t>
        </r>
        <r>
          <rPr>
            <sz val="12"/>
            <rFont val="Arial"/>
            <family val="2"/>
          </rPr>
          <t xml:space="preserve">Ni ddylid cynnwys y rhain yn yr arfarniad. Taliad trosgwlyddo yw taliad na cheir unrhyw nwydd na gwasanaeth yn gyfnewid amdano. Gall taliadau trosglwyddo newid dosbarthiad incwm neu gyfoeth, ond nid ydynt yn achosi costau economaidd uniongyrchol. Mae trethi, taliadau diswyddo, a thaliadau cyfalaf i gyd yn enghreifftiau o daliadau trosglwyddo na ddylid eu cynnwys mewn arfarniad economaidd.
</t>
        </r>
        <r>
          <rPr>
            <b/>
            <sz val="12"/>
            <rFont val="Arial"/>
            <family val="2"/>
          </rPr>
          <t xml:space="preserve">
Eithrio Costau Suddedig: </t>
        </r>
        <r>
          <rPr>
            <sz val="12"/>
            <rFont val="Arial"/>
            <family val="2"/>
          </rPr>
          <t xml:space="preserve">Costau sydd wedi'u hachosi eisoes am nwyddau a gwasanaethau yw'r rhain, felly nid oes modd eu dileu. Ni ddylent gael eu cynnwys yn yr arfarniad. O safbwynt arfarnu, y costau o bwys yw'r rhai y mae'n dal yn bosibl penderfynu ynglŷn â nhw. Fodd bynnag, mae hyn yn cynnwys costau cyfle parhau i glymu adnoddau yr ydych eisoes wedi talu amdanynt - gweler y sylwadau yn y daenlen hon am 'Gostau Eiddo a Chyfle' i gael rhagor o wybodaeth am yr agwedd hon o'r arfarnu.
</t>
        </r>
      </text>
    </comment>
    <comment ref="B47" authorId="0">
      <text>
        <r>
          <rPr>
            <b/>
            <sz val="12"/>
            <rFont val="Arial"/>
            <family val="2"/>
          </rPr>
          <t xml:space="preserve">Discount Rate: </t>
        </r>
        <r>
          <rPr>
            <sz val="12"/>
            <rFont val="Arial"/>
            <family val="2"/>
          </rPr>
          <t xml:space="preserve">This is used to adjust for the timing of incidence of costs by discounting them to obtain their present values. The current HM Treasury Green Book discount rate is 3.5% for years 0-30 and 3.0% for years 31-75.
</t>
        </r>
        <r>
          <rPr>
            <b/>
            <sz val="12"/>
            <rFont val="Arial"/>
            <family val="2"/>
          </rPr>
          <t xml:space="preserve">See HMT Green Book, Annex 6, page 97:
</t>
        </r>
        <r>
          <rPr>
            <sz val="12"/>
            <rFont val="Arial"/>
            <family val="2"/>
          </rPr>
          <t xml:space="preserve">[https://www.gov.uk/government/publications/the-green-book-appraisal-and-evaluation-in-central-governent] </t>
        </r>
      </text>
    </comment>
    <comment ref="B7" authorId="0">
      <text>
        <r>
          <rPr>
            <b/>
            <sz val="12"/>
            <rFont val="Arial"/>
            <family val="2"/>
          </rPr>
          <t xml:space="preserve">Cyfnod Arfarnu: </t>
        </r>
        <r>
          <rPr>
            <sz val="12"/>
            <rFont val="Arial"/>
            <family val="2"/>
          </rPr>
          <t xml:space="preserve">Dylai'r cyfnod arfarnu gyfateb fel arfer i gyfnod defnyddio bwriedig yr ased(au). Dyma'r cyfnod y gellir defnyddio'r ased i'r diben penodol y'i darperir ar ei gyfer. Mae cyfnod arfarnu o 29 mlynedd (h.y. 30 mlynedd wrth gyfrif blwyddyn sero) yn gyffredin i opsiynau ailwampio. Mae cyfnod arfarnu o 59 mlynedd  (h.y. 60 mlynedd wrth gyfrif blwyddyn sero) yn gyffredin i opsiynau adeiladu o'r newydd. Nid yw'r gwerthoedd hyn yn gwbl haearnaidd, fodd bynnag, felly gellir eu haddasu yn ôl nodweddion penodol y prosiect dan sylw.
</t>
        </r>
      </text>
    </comment>
    <comment ref="B24" authorId="0">
      <text>
        <r>
          <rPr>
            <b/>
            <sz val="12"/>
            <rFont val="Arial"/>
            <family val="2"/>
          </rPr>
          <t>Costau Cyfalaf Cychwynnol:</t>
        </r>
        <r>
          <rPr>
            <sz val="12"/>
            <rFont val="Arial"/>
            <family val="2"/>
          </rPr>
          <t xml:space="preserve">
Cofiwch, peidiwch â chynnwys TAW a chwyddiant. A pheidiwch â chynnwys lwfans wrth gefn </t>
        </r>
        <r>
          <rPr>
            <b/>
            <i/>
            <sz val="12"/>
            <rFont val="Arial"/>
            <family val="2"/>
          </rPr>
          <t>os</t>
        </r>
        <r>
          <rPr>
            <sz val="12"/>
            <rFont val="Arial"/>
            <family val="2"/>
          </rPr>
          <t xml:space="preserve"> yw wedi'i adlewyrchu yn y dadansoddiad risg (os nad yw, cynhwyswch y lwfans wrth gefn).</t>
        </r>
      </text>
    </comment>
    <comment ref="B33" authorId="0">
      <text>
        <r>
          <rPr>
            <b/>
            <sz val="12"/>
            <rFont val="Arial"/>
            <family val="2"/>
          </rPr>
          <t xml:space="preserve">Cyflogau: </t>
        </r>
        <r>
          <rPr>
            <sz val="12"/>
            <rFont val="Arial"/>
            <family val="2"/>
          </rPr>
          <t xml:space="preserve">Cynhwyswch unrhyw godiadau uwchlaw chwyddiant cyffredinol sy'n cael eu rhagweld.
</t>
        </r>
      </text>
    </comment>
    <comment ref="B27" authorId="0">
      <text>
        <r>
          <rPr>
            <b/>
            <sz val="12"/>
            <rFont val="Arial"/>
            <family val="2"/>
          </rPr>
          <t xml:space="preserve">Costau Cyfalaf Eraill: </t>
        </r>
        <r>
          <rPr>
            <sz val="12"/>
            <rFont val="Arial"/>
            <family val="2"/>
          </rPr>
          <t xml:space="preserve">Yn ogystal â'r costau cyfalaf a wynebir o ganlyniad i'r opsiwn hwn, dylai unrhyw fuddsoddiad cyfalaf sy'n ofynnol i gynnal yr ystâd bresennol mewn cyflwr priodol nes bydd y gwaith adeiladu wedi'i gwblhau hefyd gael ei gynnwys yn yr arfarniad. Bydd maint y buddsoddiad cyfnod pontio yn amrywio yn ôl yr opsiwn dan sylw a hyd y cyfnod rhoi ar waith. </t>
        </r>
      </text>
    </comment>
    <comment ref="B35" authorId="0">
      <text>
        <r>
          <rPr>
            <b/>
            <sz val="12"/>
            <rFont val="Arial"/>
            <family val="2"/>
          </rPr>
          <t xml:space="preserve">Costau Refeniw Eraill: </t>
        </r>
        <r>
          <rPr>
            <sz val="12"/>
            <rFont val="Arial"/>
            <family val="2"/>
          </rPr>
          <t xml:space="preserve">Bydd angen i oblygiadau refeniw'r blynyddoedd pontio cyn i'r opsiwn/cynllun gael ei roi ar waith yn llawn fod yn gyson â'r rhaglen rhoi ar waith (a'r costau cyfalaf cysylltiol), a hefyd ag unrhyw newidiadau mewn arferion a phersonél a sefydlir cyn symud i'r ysgol newydd (a'r costau neu'r arbedion yn gysylltiedig â hyn).  
Dylai'r costau refeniw yn ystod y blynyddoedd 'pontio' gynnwys y costau afreolaidd isod:
</t>
        </r>
        <r>
          <rPr>
            <b/>
            <sz val="12"/>
            <rFont val="Arial"/>
            <family val="2"/>
          </rPr>
          <t xml:space="preserve">
• Costau rhedeg dwbl </t>
        </r>
        <r>
          <rPr>
            <sz val="12"/>
            <rFont val="Arial"/>
            <family val="2"/>
          </rPr>
          <t xml:space="preserve">yn gysylltiedig â rhoi'r opsiwn/cynllun ar waith;
</t>
        </r>
        <r>
          <rPr>
            <b/>
            <sz val="12"/>
            <rFont val="Arial"/>
            <family val="2"/>
          </rPr>
          <t xml:space="preserve">• Costau adleoli </t>
        </r>
        <r>
          <rPr>
            <sz val="12"/>
            <rFont val="Arial"/>
            <family val="2"/>
          </rPr>
          <t xml:space="preserve">yn gysylltiedig â rhoi'r opsiwn/cynllun ar waith; a
</t>
        </r>
        <r>
          <rPr>
            <b/>
            <sz val="12"/>
            <rFont val="Arial"/>
            <family val="2"/>
          </rPr>
          <t xml:space="preserve">• Chostau datblygu/newid, </t>
        </r>
        <r>
          <rPr>
            <sz val="12"/>
            <rFont val="Arial"/>
            <family val="2"/>
          </rPr>
          <t xml:space="preserve">yn cynnwys goblygiadau cyflogaeth newydd ac unrhyw waith rheoli newydd sy'n ofynnol i gyflenwi'r gwasanaeth newydd (megis ailhyfforddi ar gyfer rolau newydd).
</t>
        </r>
        <r>
          <rPr>
            <b/>
            <sz val="12"/>
            <rFont val="Arial"/>
            <family val="2"/>
          </rPr>
          <t xml:space="preserve">
</t>
        </r>
        <r>
          <rPr>
            <sz val="12"/>
            <rFont val="Arial"/>
            <family val="2"/>
          </rPr>
          <t xml:space="preserve">Fodd bynnag, </t>
        </r>
        <r>
          <rPr>
            <b/>
            <sz val="12"/>
            <rFont val="Arial"/>
            <family val="2"/>
          </rPr>
          <t>ni fyddant yn cynnwys:</t>
        </r>
        <r>
          <rPr>
            <sz val="12"/>
            <rFont val="Arial"/>
            <family val="2"/>
          </rPr>
          <t xml:space="preserve">
• Taliadau diswyddo (gan fod y rhain yn cynrychioli taliadau trosglwyddo yn y sector cyhoeddus).</t>
        </r>
      </text>
    </comment>
    <comment ref="B25" authorId="0">
      <text>
        <r>
          <rPr>
            <b/>
            <sz val="12"/>
            <rFont val="Arial"/>
            <family val="2"/>
          </rPr>
          <t xml:space="preserve">Gogwydd Optimistiaeth: </t>
        </r>
        <r>
          <rPr>
            <sz val="12"/>
            <rFont val="Arial"/>
            <family val="2"/>
          </rPr>
          <t>Trowch at ganllawiau atodol Trysorlys EM ar Ogwydd Optimistiaeth, sydd ar gael ar:
[https://www.gov.uk/government/publications/green-book-supplementary-guidance-optimism-bias]
Mae tuedd systematig, sydd wedi'i phrofi, i arfarnwyr prosiectau fod yn rhy optimistaidd. I wneud iawn am y duedd hon dylai arfarnwyr wneud addasiadau penodol, ar sail empirig, i'r amcangyfrifon o gostau prosiect. Fel y trafodir yn y Llyfr Gwyrdd, argymhellir bod yr addasiadau hyn yn cael eu seilio ar ddata o brosiectau yn y gorffennol neu prosiectau tebyg yn rhywle arall, a'u haddasu ar gyfer nodweddion unigryw'r prosiect dan sylw. Yn niffyg sylfaen tystiolaeth fwy penodol, anogir cydweithwyr i gasglu data fel sail i amcangyfrifon optimistiaeth yn y dyfodol, ac i ddefnyddio'r data gorau sydd ar gael yn y cyfamser.
Gall gogwydd optimistiaeth fod yn gymwys hefyd i hyd y gwaith, y costau refeniw, a'r buddion a ragwelir. Fodd bynnag, mae'n annhebygol yn ymarferol y gellir gwneud addasiad wedi'i fesur ar gyfer gogwydd optimistiaeth gogyfer â'r paramedrau prosiect penodol hyn oherwydd diffyg tystiolaeth i seilio rhagdybiaethau o'r fath arni. Yn wyneb hynny, mae Llyfr Gwyrdd Trysorlys EM yn argymell y dylid defnyddio dadansoddiad sensitifrwydd i asesu effeithiau tanamcangyfrif y costau refeniw a goramcangyfrif y buddion. Mae'r dadansoddiad sensitifrwydd yn dod yn gynyddol bwysig ar gam yr Achos Busnes Amlinellol pan brofir pa mor gadarn yw'r gwaith a wnaed i osod yr opsiynau yn eu trefn. Wrth i'r achos busnes ddatblygu, dylai lefel y gogwydd optimistiaeth sy'n parhau leihau gan fod llai o gyfle i fanyleb canlyniadau'r prosiect newid, a gellir cymryd camau i liniaru'r ffactorau sy'n cyfrannu at optimisitaeth.</t>
        </r>
        <r>
          <rPr>
            <b/>
            <sz val="12"/>
            <rFont val="Arial"/>
            <family val="2"/>
          </rPr>
          <t xml:space="preserve">
Llyfr Gwyrdd Trysorlys EM, tudalen 29, para 5.61: </t>
        </r>
        <r>
          <rPr>
            <i/>
            <sz val="12"/>
            <rFont val="Arial"/>
            <family val="2"/>
          </rPr>
          <t xml:space="preserve">"There is a demonstrated, systematic, tendency for project appraisers to be overly optimistic. This is a worldwide phenomenon that affects both the private and public sectors. Many project parameters are affected by optimism – appraisers tend to overstate benefits, and understate timings and costs, both capital and operational."
</t>
        </r>
        <r>
          <rPr>
            <sz val="12"/>
            <rFont val="Arial"/>
            <family val="2"/>
          </rPr>
          <t xml:space="preserve">
[https://www.gov.uk/government/publications/the-green-book-appraisal-and-evaluation-in-central-governent]</t>
        </r>
      </text>
    </comment>
    <comment ref="B16" authorId="0">
      <text>
        <r>
          <rPr>
            <b/>
            <sz val="12"/>
            <rFont val="Arial"/>
            <family val="2"/>
          </rPr>
          <t xml:space="preserve">Egwyddor: </t>
        </r>
        <r>
          <rPr>
            <sz val="12"/>
            <rFont val="Arial"/>
            <family val="2"/>
          </rPr>
          <t xml:space="preserve">Dylai goblygiadau eiddo (tir, adeiladau a chyfarpar mawr) unrhyw opsiwn gael eu hadlewyrchu yn y dadansoddiad Llif Arian â Disgownt yn unol â chostau cyfle yr eiddo - pa un a yw'r eiddo'n cael ei brynu, ei werthu neu'i drosglwyddo, ei rentu neu'i ddefnyddio gan y sector cyhoeddus. Mae costau cyfle unrhyw ased yn adlewyrchu gwerth yr ased pan gaiff ei ddefnyddio ar gyfer ei weithgaredd amgen gorau ac fe'u nodir mewn prisiau marchnad cyfredol.
Os bydd eiddo, o fewn opsiwn, yn cael ei rentu gan y sector cyhoeddus, caiff y costau rhentu eu hadlewyrchu yn y costau refeniw blynyddol (yn hytrach nag yn y costau cyfalaf).  Dylech nodi, lle caiff eiddo ei osod ar rent i gorff arall o'r sector cyhoeddus, rhaid peidio â chynnwys yr incwm yn gysylltiedig â'r rhent yn yr amcangyfrifon refeniw gan fod hyn yn cynrychioli talliad trosglwyddo rhwng cyrff sector cyhoeddus.
Mae angen i arfarnwyr prosiect sicrhau bod yr holl werthoedd costau eiddo a chyfle yn cael eu hasesu'n briodol. Mae'r llinellau "eiddo a chyfle" yn y daenlen hon yn gwahaniaethu rhwng gwerthoedd "agoriadol", "trafodiadau" o fewn y cyfnod arfarnu a gwerthoedd "gweddilliol". 
</t>
        </r>
        <r>
          <rPr>
            <b/>
            <sz val="12"/>
            <rFont val="Arial"/>
            <family val="2"/>
          </rPr>
          <t xml:space="preserve">
Gwerth Agoriadol:
</t>
        </r>
        <r>
          <rPr>
            <sz val="12"/>
            <rFont val="Arial"/>
            <family val="2"/>
          </rPr>
          <t xml:space="preserve">Yn y rhes "gwerth agoriadol", cynhwysir gwerthoedd agoriadol ym mlwyddyn sero - fel rhifau positif. 
</t>
        </r>
        <r>
          <rPr>
            <b/>
            <sz val="12"/>
            <rFont val="Arial"/>
            <family val="2"/>
          </rPr>
          <t xml:space="preserve">
Trafodiadau:
</t>
        </r>
        <r>
          <rPr>
            <sz val="12"/>
            <rFont val="Arial"/>
            <family val="2"/>
          </rPr>
          <t xml:space="preserve">Yn y rhes hon, cynhwysir pryniannau eiddo, derbyniadau a thrafodiadau eraill yn y flwyddyn brynu, gwerthu neu drosglwyddo a ragwelir - rhifau positif am brynu a throsglwyddiadau i'r cynllun a rhifau negatif am werthu a throsgwlyddiadau allan. Dylid cofnodi pob trafodiad, boed yn bryniant/gwerthiant arian parod neu'n drosglwyddiad i gorff sector cyhoeddus arall, yn y categori “trafodiadau”.
</t>
        </r>
        <r>
          <rPr>
            <b/>
            <sz val="12"/>
            <rFont val="Arial"/>
            <family val="2"/>
          </rPr>
          <t xml:space="preserve">
Gwerth Gweddilliol:</t>
        </r>
        <r>
          <rPr>
            <sz val="12"/>
            <rFont val="Arial"/>
            <family val="2"/>
          </rPr>
          <t xml:space="preserve">
Caiff gwerthoedd gweddilliol eu cynnwys ym mlwyddyn olaf y cyfnod disgownt  - fel rhifau negatif.</t>
        </r>
      </text>
    </comment>
    <comment ref="B23" authorId="0">
      <text>
        <r>
          <rPr>
            <b/>
            <sz val="12"/>
            <rFont val="Arial"/>
            <family val="2"/>
          </rPr>
          <t xml:space="preserve">Cost Gyfalaf: </t>
        </r>
        <r>
          <rPr>
            <sz val="12"/>
            <rFont val="Arial"/>
            <family val="2"/>
          </rPr>
          <t>Rhoddir costau cyfalaf enghreifftiol yma. Cynhwyswch resi ychwanegol fel sydd angen.</t>
        </r>
      </text>
    </comment>
    <comment ref="B26" authorId="0">
      <text>
        <r>
          <rPr>
            <b/>
            <sz val="12"/>
            <rFont val="Arial"/>
            <family val="2"/>
          </rPr>
          <t xml:space="preserve">Costau cylch oes: </t>
        </r>
        <r>
          <rPr>
            <sz val="12"/>
            <rFont val="Arial"/>
            <family val="2"/>
          </rPr>
          <t>Yn ogystal â chostau cyfalaf cychwynnol cynllun, bydd arfarniadau economaidd hefyd yn adlewyrchu cylch oes buddsoddiad yn gysylltiedig ag opsiwn. Costau cylch oes yw'r costau sy'n ofynnol i gynnal yr adeilad gydol ei oes, fel arfer am gyfnod o 60 blynedd i opsiynau adeiladu o'r newydd a 30 mlynedd i opsiynau ailwampio (gweler y rhes cyfnod arfarnu uchod). Bydd costau cylch oes yn cynnwys costau cyfalaf yng nghyswllt ailwampio, uwchraddio a disodli adeiladau a chostau disodli cyfarpar. Megis gyda'r costau cyfalaf cychwynnol, ni ddylai asesiadau o gostau cylch oes gynnwys TAW a chwyddiant (ond bai fod disgwyl i brisiau gynyddu ar gyfradd arwyddocaol uwch neu is na chwyddiant cyffredinol - gweler y sylw ar y rhes 'LLIF ARIAN' am ragor o fanylion ar hyn).</t>
        </r>
      </text>
    </comment>
    <comment ref="B32" authorId="0">
      <text>
        <r>
          <rPr>
            <b/>
            <sz val="12"/>
            <rFont val="Arial"/>
            <family val="2"/>
          </rPr>
          <t xml:space="preserve">Costau Refeniw: </t>
        </r>
        <r>
          <rPr>
            <sz val="12"/>
            <rFont val="Arial"/>
            <family val="2"/>
          </rPr>
          <t>Cynhwyswch resi ychwanegol fel sydd angen.
‘Costau refeniw’ yw'r term a ddefnyddir i ddisgrifio costau gweithredu gwasanaeth neu gynllun. Dylai costau refeniw gael eu hasesu ar sylfaen prisiau gyson, yn unol â'r sylfaen prisiau a fabwysiadwyd mewn perthynas â gwerthoedd tir/eiddo a chostau cyfalaf (costau “real” cyfredol fel arfer).  I fod yn gyson ag asesiadau costau cyfalaf ac arfarniadau anariannol, bydd cyfanswm cost refeniw'r gwasanaeth/cynllun dan sylw yn cael ei gynnwys yn yr arfaniad ac nid dim ond costau/arbedion ychwanegol y newid arfaethedig.</t>
        </r>
      </text>
    </comment>
    <comment ref="B34" authorId="0">
      <text>
        <r>
          <rPr>
            <b/>
            <sz val="12"/>
            <rFont val="Arial"/>
            <family val="2"/>
          </rPr>
          <t xml:space="preserve">Costau Rhedeg yr Adeiladau: </t>
        </r>
        <r>
          <rPr>
            <sz val="12"/>
            <rFont val="Arial"/>
            <family val="2"/>
          </rPr>
          <t xml:space="preserve">Dylai costau rhedeg gynnwys costau rhedeg yr ysgol(ion), yn cynnwys cynnal a chadw parhaus ar adeiladau (refeniw), gwres, golau a phŵer a threthi busnes. Bydd costau rhedeg yn gysylltiedig â'r adeiladau yn adlewyrchu'r dyluniad arfaethedig a nodweddion eraill yr adeiladau, yn ogystal â ffactorau a fydd yn effeithio ar wahanol elfennau'r costau hyn. O ystyried bod angen i gostau cynnal a chadw adeilad fod yn gyson â'r costau cylch oes, a chan na fydd cynnal a chadw adeiladau newydd o reidrwydd yn adlewyrchu'r costau cynnal a chadw hanesyddol, dylid ceisio cyngor proffesiynol ynghylch y costau rhedeg yn gysylltiedig â'r adeiladau a'u perthynas â'r costau cylch oes (ond sylwch fod costau cylch oes yn dod o dan gostau cyfalaf, tra mae costau rhedeg adeiladau yn dod o dan gostau refeniw). </t>
        </r>
      </text>
    </comment>
    <comment ref="C7" authorId="0">
      <text>
        <r>
          <rPr>
            <sz val="12"/>
            <rFont val="Arial"/>
            <family val="2"/>
          </rPr>
          <t xml:space="preserve">Rhowch rif yn y gell hon i adlewyrchu'r nifer o flynyddoedd y mae angen i'r arfarniad eu cwmpasu, e.e. 30  </t>
        </r>
      </text>
    </comment>
  </commentList>
</comments>
</file>

<file path=xl/comments6.xml><?xml version="1.0" encoding="utf-8"?>
<comments xmlns="http://schemas.openxmlformats.org/spreadsheetml/2006/main">
  <authors>
    <author>brainh</author>
  </authors>
  <commentList>
    <comment ref="B17" authorId="0">
      <text>
        <r>
          <rPr>
            <b/>
            <sz val="12"/>
            <rFont val="Arial"/>
            <family val="2"/>
          </rPr>
          <t xml:space="preserve">Gwerth Agoriadol: </t>
        </r>
        <r>
          <rPr>
            <sz val="12"/>
            <rFont val="Arial"/>
            <family val="2"/>
          </rPr>
          <t xml:space="preserve">Caiff hwn ei gynnwys i gynrychioli gwerth cyfle parhau i ddefnyddio'r ased(au) yn y ffordd a gynigir gan yr opsiwn. Caiff gwerth cyfle unrhyw ased ei adlewyrchu yng ngwerth yr ased o'i ddarparu ar gyfer ei weithgaredd/defnydd amgen gorau. Fel arfer caiff hyn ei adlewyrchu ym mhrisiau cyfredol y farchnad. </t>
        </r>
        <r>
          <rPr>
            <b/>
            <sz val="12"/>
            <rFont val="Arial"/>
            <family val="2"/>
          </rPr>
          <t xml:space="preserve">
Gweler hefyd Lyfr Gwyrdd HMT, tudalen 20, para 5.14: </t>
        </r>
        <r>
          <rPr>
            <i/>
            <sz val="12"/>
            <rFont val="Arial"/>
            <family val="2"/>
          </rPr>
          <t>"Costs should be expressed in terms of relevant opportunity costs. It is important to explore what  opportunities may exist. An example of an opportunity is to use land in a different, more valuable, way than in its current use."</t>
        </r>
        <r>
          <rPr>
            <sz val="12"/>
            <rFont val="Arial"/>
            <family val="2"/>
          </rPr>
          <t xml:space="preserve">
[ https://www.gov.uk/government/publications/the-green-book-appraisal-and-evaluation-in-central-governent ]  </t>
        </r>
      </text>
    </comment>
    <comment ref="B18" authorId="0">
      <text>
        <r>
          <rPr>
            <b/>
            <sz val="12"/>
            <rFont val="Arial"/>
            <family val="2"/>
          </rPr>
          <t xml:space="preserve">Trafodiadau: </t>
        </r>
        <r>
          <rPr>
            <sz val="12"/>
            <rFont val="Arial"/>
            <family val="2"/>
          </rPr>
          <t xml:space="preserve">Mae'r llinell hon wedi'i chynnwys i gofnodi gwerth unrhyw drafodiadau, h.y. eiddo a gaiff ei brynu a'i werthu yn ystod oes yr opsiwn. 
</t>
        </r>
      </text>
    </comment>
    <comment ref="B19" authorId="0">
      <text>
        <r>
          <rPr>
            <b/>
            <sz val="12"/>
            <rFont val="Arial"/>
            <family val="2"/>
          </rPr>
          <t xml:space="preserve">Gwerth Gweddilliol: </t>
        </r>
        <r>
          <rPr>
            <sz val="12"/>
            <rFont val="Arial"/>
            <family val="2"/>
          </rPr>
          <t xml:space="preserve">Yn arfarniadau rhai opsiynau buddsoddi, bydd cyfnod yr arfarniad yn llai nag oes economaidd yr eiddo dan sylw. Yr oes economaidd yw'r cyfnod hyd at y pwynt pan fydd angen ailwampio mawr er mwyn gallu parhau i ddefnyddio'r ased. Yn yr achosion hyn, dylid rhoi cyfrif o werth ased a fydd â gwerth gwaredu ar ddiwedd y cyfnod arfarnu drwy dynnu'i werth gweddilliol o'r llif arian ym mlwyddyn olaf yr arfaniad. Gellir cymryd y gwerth gweddilliol fel y gwerth ased net isaf ar ôl didynnu dibrisiant cronedig neu werth disgwyliedig ar y farchnad.
</t>
        </r>
        <r>
          <rPr>
            <b/>
            <sz val="12"/>
            <rFont val="Arial"/>
            <family val="2"/>
          </rPr>
          <t xml:space="preserve">
Gweler hefyd Lyfr Gwyrdd HMT, tudalen 20, para 5.22: </t>
        </r>
        <r>
          <rPr>
            <i/>
            <sz val="12"/>
            <rFont val="Arial"/>
            <family val="2"/>
          </rPr>
          <t xml:space="preserve">"Even where an appraisal covers the full expected period of use of an asset, the asset may still have some residual value, in an alternative use within an organisation, in a second-hand market, or as scrap.These values should be included, and tested for sensitivity, as it may be difficult to estimate the future residual value at the present time".
</t>
        </r>
        <r>
          <rPr>
            <sz val="12"/>
            <rFont val="Arial"/>
            <family val="2"/>
          </rPr>
          <t xml:space="preserve">
[https://www.gov.uk/government/publications/the-green-book-appraisal-and-evaluation-in-central-governent]</t>
        </r>
      </text>
    </comment>
    <comment ref="B14" authorId="0">
      <text>
        <r>
          <rPr>
            <b/>
            <sz val="12"/>
            <rFont val="Arial"/>
            <family val="2"/>
          </rPr>
          <t xml:space="preserve">Cwmpas Llif Arian: </t>
        </r>
        <r>
          <rPr>
            <sz val="12"/>
            <rFont val="Arial"/>
            <family val="2"/>
          </rPr>
          <t>Dylai'r arfarniad geisio cipio holl oblygiadau uniongyrchol ac anuniongyrhcol y buddsoddiad/opsiwn. Dylid cyflwyno cyfanswm y costau eiddo, cyfalaf a refeniw (yn hytrach na newid yn y costau).</t>
        </r>
        <r>
          <rPr>
            <b/>
            <sz val="12"/>
            <rFont val="Arial"/>
            <family val="2"/>
          </rPr>
          <t xml:space="preserve">
Sylfaen prisiau/costau: </t>
        </r>
        <r>
          <rPr>
            <sz val="12"/>
            <rFont val="Arial"/>
            <family val="2"/>
          </rPr>
          <t>Dylai fod yn gyffredin i'r costau i gyd, a dylent gael eu cyflwyno mewn termau real neu brisiau cyfredol (h.y. ar lefel prisiau cyffredinol heddiw). Lle mae disgwyl i brisiau neilltuol gynyddu ar gyfradd arwyddocaol uwch neu is na chwyddiant, dylid cyfrifo'r newid prisiau cymharol. Dyma rai enghreifftiau lle gallai newidaidau cymharol mewn prisiau fod yn berthnasol i arfarniad: cynnyrch uwch dechnoleg (lle gellid disgwyl i brisiau ostwng mewn termau real); prisiau tanwydd (lle mae'r cyflenwad adnoddau yn brin); a chyflogau (lle mae disgwyl i dwf o ran cynhyrchiant arwain at godiadau cyflog uwchlaw chwyddiant cyffredinol).</t>
        </r>
        <r>
          <rPr>
            <b/>
            <sz val="12"/>
            <rFont val="Arial"/>
            <family val="2"/>
          </rPr>
          <t xml:space="preserve">
Confensiwn arwyddion:  </t>
        </r>
        <r>
          <rPr>
            <sz val="12"/>
            <rFont val="Arial"/>
            <family val="2"/>
          </rPr>
          <t>Costau'n bositif, buddion yn negatif.</t>
        </r>
        <r>
          <rPr>
            <b/>
            <sz val="12"/>
            <rFont val="Arial"/>
            <family val="2"/>
          </rPr>
          <t xml:space="preserve">
Amseru: </t>
        </r>
        <r>
          <rPr>
            <sz val="12"/>
            <rFont val="Arial"/>
            <family val="2"/>
          </rPr>
          <t>Yn unol â'r amseru rhoi ar waith a'r gwariant llif arian.</t>
        </r>
        <r>
          <rPr>
            <b/>
            <sz val="12"/>
            <rFont val="Arial"/>
            <family val="2"/>
          </rPr>
          <t xml:space="preserve">
Eithrio Taliadau Trosglwyddo: </t>
        </r>
        <r>
          <rPr>
            <sz val="12"/>
            <rFont val="Arial"/>
            <family val="2"/>
          </rPr>
          <t xml:space="preserve">Ni ddylid cynnwys y rhain yn yr arfarniad. Taliad trosgwlyddo yw taliad na cheir unrhyw nwydd na gwasanaeth yn gyfnewid amdano. Gall taliadau trosglwyddo newid dosbarthiad incwm neu gyfoeth, ond nid ydynt yn achosi costau economaidd uniongyrchol. Mae trethi, taliadau diswyddo, a thaliadau cyfalaf i gyd yn enghreifftiau o daliadau trosglwyddo na ddylid eu cynnwys mewn arfarniad economaidd.
</t>
        </r>
        <r>
          <rPr>
            <b/>
            <sz val="12"/>
            <rFont val="Arial"/>
            <family val="2"/>
          </rPr>
          <t xml:space="preserve">
Eithrio Costau Suddedig: </t>
        </r>
        <r>
          <rPr>
            <sz val="12"/>
            <rFont val="Arial"/>
            <family val="2"/>
          </rPr>
          <t xml:space="preserve">Costau sydd wedi'u hachosi eisoes am nwyddau a gwasanaethau yw'r rhain, felly nid oes modd eu dileu. Ni ddylent gael eu cynnwys yn yr arfarniad. O safbwynt arfarnu, y costau o bwys yw'r rhai y mae'n dal yn bosibl penderfynu ynglŷn â nhw. Fodd bynnag, mae hyn yn cynnwys costau cyfle parhau i glymu adnoddau yr ydych eisoes wedi talu amdanynt - gweler y sylwadau yn y daenlen hon am 'Gostau Eiddo a Chyfle' i gael rhagor o wybodaeth am yr agwedd hon o'r arfarnu.
</t>
        </r>
      </text>
    </comment>
    <comment ref="B47" authorId="0">
      <text>
        <r>
          <rPr>
            <b/>
            <sz val="12"/>
            <rFont val="Arial"/>
            <family val="2"/>
          </rPr>
          <t xml:space="preserve">Discount Rate: </t>
        </r>
        <r>
          <rPr>
            <sz val="12"/>
            <rFont val="Arial"/>
            <family val="2"/>
          </rPr>
          <t xml:space="preserve">This is used to adjust for the timing of incidence of costs by discounting them to obtain their present values. The current HM Treasury Green Book discount rate is 3.5% for years 0-30 and 3.0% for years 31-75.
</t>
        </r>
        <r>
          <rPr>
            <b/>
            <sz val="12"/>
            <rFont val="Arial"/>
            <family val="2"/>
          </rPr>
          <t xml:space="preserve">See HMT Green Book, Annex 6, page 97:
</t>
        </r>
        <r>
          <rPr>
            <sz val="12"/>
            <rFont val="Arial"/>
            <family val="2"/>
          </rPr>
          <t xml:space="preserve">[https://www.gov.uk/government/publications/the-green-book-appraisal-and-evaluation-in-central-governent] </t>
        </r>
      </text>
    </comment>
    <comment ref="B7" authorId="0">
      <text>
        <r>
          <rPr>
            <b/>
            <sz val="12"/>
            <rFont val="Arial"/>
            <family val="2"/>
          </rPr>
          <t xml:space="preserve">Cyfnod Arfarnu: </t>
        </r>
        <r>
          <rPr>
            <sz val="12"/>
            <rFont val="Arial"/>
            <family val="2"/>
          </rPr>
          <t xml:space="preserve">Dylai'r cyfnod arfarnu gyfateb fel arfer i gyfnod defnyddio bwriedig yr ased(au). Dyma'r cyfnod y gellir defnyddio'r ased i'r diben penodol y'i darperir ar ei gyfer. Mae cyfnod arfarnu o 29 mlynedd (h.y. 30 mlynedd wrth gyfrif blwyddyn sero) yn gyffredin i opsiynau ailwampio. Mae cyfnod arfarnu o 59 mlynedd  (h.y. 60 mlynedd wrth gyfrif blwyddyn sero) yn gyffredin i opsiynau adeiladu o'r newydd. Nid yw'r gwerthoedd hyn yn gwbl haearnaidd, fodd bynnag, felly gellir eu haddasu yn ôl nodweddion penodol y prosiect dan sylw.
</t>
        </r>
      </text>
    </comment>
    <comment ref="B24" authorId="0">
      <text>
        <r>
          <rPr>
            <b/>
            <sz val="12"/>
            <rFont val="Arial"/>
            <family val="2"/>
          </rPr>
          <t>Costau Cyfalaf Cychwynnol:</t>
        </r>
        <r>
          <rPr>
            <sz val="12"/>
            <rFont val="Arial"/>
            <family val="2"/>
          </rPr>
          <t xml:space="preserve">
Cofiwch, peidiwch â chynnwys TAW a chwyddiant. A pheidiwch â chynnwys lwfans wrth gefn </t>
        </r>
        <r>
          <rPr>
            <b/>
            <i/>
            <sz val="12"/>
            <rFont val="Arial"/>
            <family val="2"/>
          </rPr>
          <t>os</t>
        </r>
        <r>
          <rPr>
            <sz val="12"/>
            <rFont val="Arial"/>
            <family val="2"/>
          </rPr>
          <t xml:space="preserve"> yw wedi'i adlewyrchu yn y dadansoddiad risg (os nad yw, cynhwyswch y lwfans wrth gefn).</t>
        </r>
      </text>
    </comment>
    <comment ref="B33" authorId="0">
      <text>
        <r>
          <rPr>
            <b/>
            <sz val="12"/>
            <rFont val="Arial"/>
            <family val="2"/>
          </rPr>
          <t xml:space="preserve">Cyflogau: </t>
        </r>
        <r>
          <rPr>
            <sz val="12"/>
            <rFont val="Arial"/>
            <family val="2"/>
          </rPr>
          <t xml:space="preserve">Cynhwyswch unrhyw godiadau uwchlaw chwyddiant cyffredinol sy'n cael eu rhagweld.
</t>
        </r>
      </text>
    </comment>
    <comment ref="B27" authorId="0">
      <text>
        <r>
          <rPr>
            <b/>
            <sz val="12"/>
            <rFont val="Arial"/>
            <family val="2"/>
          </rPr>
          <t xml:space="preserve">Costau Cyfalaf Eraill: </t>
        </r>
        <r>
          <rPr>
            <sz val="12"/>
            <rFont val="Arial"/>
            <family val="2"/>
          </rPr>
          <t xml:space="preserve">Yn ogystal â'r costau cyfalaf a wynebir o ganlyniad i'r opsiwn hwn, dylai unrhyw fuddsoddiad cyfalaf sy'n ofynnol i gynnal yr ystâd bresennol mewn cyflwr priodol nes bydd y gwaith adeiladu wedi'i gwblhau hefyd gael ei gynnwys yn yr arfarniad. Bydd maint y buddsoddiad cyfnod pontio yn amrywio yn ôl yr opsiwn dan sylw a hyd y cyfnod rhoi ar waith. </t>
        </r>
      </text>
    </comment>
    <comment ref="B35" authorId="0">
      <text>
        <r>
          <rPr>
            <b/>
            <sz val="12"/>
            <rFont val="Arial"/>
            <family val="2"/>
          </rPr>
          <t xml:space="preserve">Costau Refeniw Eraill: </t>
        </r>
        <r>
          <rPr>
            <sz val="12"/>
            <rFont val="Arial"/>
            <family val="2"/>
          </rPr>
          <t xml:space="preserve">Bydd angen i oblygiadau refeniw'r blynyddoedd pontio cyn i'r opsiwn/cynllun gael ei roi ar waith yn llawn fod yn gyson â'r rhaglen rhoi ar waith (a'r costau cyfalaf cysylltiol), a hefyd ag unrhyw newidiadau mewn arferion a phersonél a sefydlir cyn symud i'r ysgol newydd (a'r costau neu'r arbedion yn gysylltiedig â hyn).  
Dylai'r costau refeniw yn ystod y blynyddoedd 'pontio' gynnwys y costau afreolaidd isod:
</t>
        </r>
        <r>
          <rPr>
            <b/>
            <sz val="12"/>
            <rFont val="Arial"/>
            <family val="2"/>
          </rPr>
          <t xml:space="preserve">• Costau rhedeg dwbl </t>
        </r>
        <r>
          <rPr>
            <sz val="12"/>
            <rFont val="Arial"/>
            <family val="2"/>
          </rPr>
          <t xml:space="preserve">yn gysylltiedig â rhoi'r opsiwn/cynllun ar waith;
</t>
        </r>
        <r>
          <rPr>
            <b/>
            <sz val="12"/>
            <rFont val="Arial"/>
            <family val="2"/>
          </rPr>
          <t xml:space="preserve">• Costau adleoli </t>
        </r>
        <r>
          <rPr>
            <sz val="12"/>
            <rFont val="Arial"/>
            <family val="2"/>
          </rPr>
          <t xml:space="preserve">yn gysylltiedig â rhoi'r opsiwn/cynllun ar waith; a
</t>
        </r>
        <r>
          <rPr>
            <b/>
            <sz val="12"/>
            <rFont val="Arial"/>
            <family val="2"/>
          </rPr>
          <t xml:space="preserve">• Chostau datblygu/newid, </t>
        </r>
        <r>
          <rPr>
            <sz val="12"/>
            <rFont val="Arial"/>
            <family val="2"/>
          </rPr>
          <t xml:space="preserve">yn cynnwys goblygiadau cyflogaeth newydd ac unrhyw waith rheoli newydd sy'n ofynnol i gyflenwi'r gwasanaeth newydd (megis ailhyfforddi ar gyfer rolau newydd).
Fodd bynnag, </t>
        </r>
        <r>
          <rPr>
            <b/>
            <sz val="12"/>
            <rFont val="Arial"/>
            <family val="2"/>
          </rPr>
          <t>ni fyddant yn cynnwys:</t>
        </r>
        <r>
          <rPr>
            <sz val="12"/>
            <rFont val="Arial"/>
            <family val="2"/>
          </rPr>
          <t xml:space="preserve">
• Taliadau diswyddo (gan fod y rhain yn cynrychioli taliadau trosglwyddo yn y sector cyhoeddus).</t>
        </r>
      </text>
    </comment>
    <comment ref="B25" authorId="0">
      <text>
        <r>
          <rPr>
            <b/>
            <sz val="12"/>
            <rFont val="Arial"/>
            <family val="2"/>
          </rPr>
          <t xml:space="preserve">Gogwydd Optimistiaeth: </t>
        </r>
        <r>
          <rPr>
            <sz val="12"/>
            <rFont val="Arial"/>
            <family val="2"/>
          </rPr>
          <t>Trowch at ganllawiau atodol Trysorlys EM ar Ogwydd Optimistiaeth, sydd ar gael ar:
[https://www.gov.uk/government/publications/green-book-supplementary-guidance-optimism-bias]
Mae tuedd systematig, sydd wedi'i phrofi, i arfarnwyr prosiectau fod yn rhy optimistaidd. I wneud iawn am y duedd hon dylai arfarnwyr wneud addasiadau penodol, ar sail empirig, i'r amcangyfrifon o gostau prosiect. Fel y trafodir yn y Llyfr Gwyrdd, argymhellir bod yr addasiadau hyn yn cael eu seilio ar ddata o brosiectau yn y gorffennol neu prosiectau tebyg yn rhywle arall, a'u haddasu ar gyfer nodweddion unigryw'r prosiect dan sylw. Yn niffyg sylfaen tystiolaeth fwy penodol, anogir cydweithwyr i gasglu data fel sail i amcangyfrifon optimistiaeth yn y dyfodol, ac i ddefnyddio'r data gorau sydd ar gael yn y cyfamser.
Gall gogwydd optimistiaeth fod yn gymwys hefyd i hyd y gwaith, y costau refeniw, a'r buddion a ragwelir. Fodd bynnag, mae'n annhebygol yn ymarferol y gellir gwneud addasiad wedi'i fesur ar gyfer gogwydd optimistiaeth gogyfer â'r paramedrau prosiect penodol hyn oherwydd diffyg tystiolaeth i seilio rhagdybiaethau o'r fath arni. Yn wyneb hynny, mae Llyfr Gwyrdd Trysorlys EM yn argymell y dylid defnyddio dadansoddiad sensitifrwydd i asesu effeithiau tanamcangyfrif y costau refeniw a goramcangyfrif y buddion. Mae'r dadansoddiad sensitifrwydd yn dod yn gynyddol bwysig ar gam yr Achos Busnes Amlinellol pan brofir pa mor gadarn yw'r gwaith a wnaed i osod yr opsiynau yn eu trefn. Wrth i'r achos busnes ddatblygu, dylai lefel y gogwydd optimistiaeth sy'n parhau leihau gan fod llai o gyfle i fanyleb canlyniadau'r prosiect newid, a gellir cymryd camau i liniaru'r ffactorau sy'n cyfrannu at optimisitaeth.</t>
        </r>
        <r>
          <rPr>
            <b/>
            <sz val="12"/>
            <rFont val="Arial"/>
            <family val="2"/>
          </rPr>
          <t xml:space="preserve">
Llyfr Gwyrdd Trysorlys EM, tudalen 29, para 5.61: </t>
        </r>
        <r>
          <rPr>
            <i/>
            <sz val="12"/>
            <rFont val="Arial"/>
            <family val="2"/>
          </rPr>
          <t xml:space="preserve">"There is a demonstrated, systematic, tendency for project appraisers to be overly optimistic. This is a worldwide phenomenon that affects both the private and public sectors. Many project parameters are affected by optimism – appraisers tend to overstate benefits, and understate timings and costs, both capital and operational."
</t>
        </r>
        <r>
          <rPr>
            <sz val="12"/>
            <rFont val="Arial"/>
            <family val="2"/>
          </rPr>
          <t xml:space="preserve">
[https://www.gov.uk/government/publications/the-green-book-appraisal-and-evaluation-in-central-governent]</t>
        </r>
      </text>
    </comment>
    <comment ref="B16" authorId="0">
      <text>
        <r>
          <rPr>
            <b/>
            <sz val="12"/>
            <rFont val="Arial"/>
            <family val="2"/>
          </rPr>
          <t xml:space="preserve">Egwyddor: </t>
        </r>
        <r>
          <rPr>
            <sz val="12"/>
            <rFont val="Arial"/>
            <family val="2"/>
          </rPr>
          <t xml:space="preserve">Dylai goblygiadau eiddo (tir, adeiladau a chyfarpar mawr) unrhyw opsiwn gael eu hadlewyrchu yn y dadansoddiad Llif Arian â Disgownt yn unol â chostau cyfle yr eiddo - pa un a yw'r eiddo'n cael ei brynu, ei werthu neu'i drosglwyddo, ei rentu neu'i ddefnyddio gan y sector cyhoeddus. Mae costau cyfle unrhyw ased yn adlewyrchu gwerth yr ased pan gaiff ei ddefnyddio ar gyfer ei weithgaredd amgen gorau ac fe'u nodir mewn prisiau marchnad cyfredol.
Os bydd eiddo, o fewn opsiwn, yn cael ei rentu gan y sector cyhoeddus, caiff y costau rhentu eu hadlewyrchu yn y costau refeniw blynyddol (yn hytrach nag yn y costau cyfalaf).  Dylech nodi, lle caiff eiddo ei osod ar rent i gorff arall o'r sector cyhoeddus, rhaid peidio â chynnwys yr incwm yn gysylltiedig â'r rhent yn yr amcangyfrifon refeniw gan fod hyn yn cynrychioli talliad trosglwyddo rhwng cyrff sector cyhoeddus.
Mae angen i arfarnwyr prosiect sicrhau bod yr holl werthoedd costau eiddo a chyfle yn cael eu hasesu'n briodol. Mae'r llinellau "eiddo a chyfle" yn y daenlen hon yn gwahaniaethu rhwng gwerthoedd "agoriadol", "trafodiadau" o fewn y cyfnod arfarnu a gwerthoedd "gweddilliol". 
</t>
        </r>
        <r>
          <rPr>
            <b/>
            <sz val="12"/>
            <rFont val="Arial"/>
            <family val="2"/>
          </rPr>
          <t xml:space="preserve">
Gwerth Agoriadol:
</t>
        </r>
        <r>
          <rPr>
            <sz val="12"/>
            <rFont val="Arial"/>
            <family val="2"/>
          </rPr>
          <t xml:space="preserve">Yn y rhes "gwerth agoriadol", cynhwysir gwerthoedd agoriadol ym mlwyddyn sero - fel rhifau positif. 
</t>
        </r>
        <r>
          <rPr>
            <b/>
            <sz val="12"/>
            <rFont val="Arial"/>
            <family val="2"/>
          </rPr>
          <t xml:space="preserve">
Trafodiadau:</t>
        </r>
        <r>
          <rPr>
            <sz val="12"/>
            <rFont val="Arial"/>
            <family val="2"/>
          </rPr>
          <t xml:space="preserve">
Yn y rhes hon, cynhwysir pryniannau eiddo, derbyniadau a thrafodiadau eraill yn y flwyddyn brynu, gwerthu neu drosglwyddo a ragwelir - rhifau positif am brynu a throsglwyddiadau i'r cynllun a rhifau negatif am werthu a throsgwlyddiadau allan. Dylid cofnodi pob trafodiad, boed yn bryniant/gwerthiant arian parod neu'n drosglwyddiad i gorff sector cyhoeddus arall, yn y categori “trafodiadau”.</t>
        </r>
        <r>
          <rPr>
            <b/>
            <sz val="12"/>
            <rFont val="Arial"/>
            <family val="2"/>
          </rPr>
          <t xml:space="preserve">
Gwerth Gweddilliol:</t>
        </r>
        <r>
          <rPr>
            <sz val="12"/>
            <rFont val="Arial"/>
            <family val="2"/>
          </rPr>
          <t xml:space="preserve">
Caiff gwerthoedd gweddilliol eu cynnwys ym mlwyddyn olaf y cyfnod disgownt  - fel rhifau negatif.</t>
        </r>
      </text>
    </comment>
    <comment ref="B23" authorId="0">
      <text>
        <r>
          <rPr>
            <b/>
            <sz val="12"/>
            <rFont val="Arial"/>
            <family val="2"/>
          </rPr>
          <t xml:space="preserve">Cost Gyfalaf: </t>
        </r>
        <r>
          <rPr>
            <sz val="12"/>
            <rFont val="Arial"/>
            <family val="2"/>
          </rPr>
          <t>Rhoddir costau cyfalaf enghreifftiol yma. Cynhwyswch resi ychwanegol fel sydd angen.</t>
        </r>
      </text>
    </comment>
    <comment ref="B26" authorId="0">
      <text>
        <r>
          <rPr>
            <b/>
            <sz val="12"/>
            <rFont val="Arial"/>
            <family val="2"/>
          </rPr>
          <t xml:space="preserve">Costau cylch oes: </t>
        </r>
        <r>
          <rPr>
            <sz val="12"/>
            <rFont val="Arial"/>
            <family val="2"/>
          </rPr>
          <t>Yn ogystal â chostau cyfalaf cychwynnol cynllun, bydd arfarniadau economaidd hefyd yn adlewyrchu cylch oes buddsoddiad yn gysylltiedig ag opsiwn. Costau cylch oes yw'r costau sy'n ofynnol i gynnal yr adeilad gydol ei oes, fel arfer am gyfnod o 60 blynedd i opsiynau adeiladu o'r newydd a 30 mlynedd i opsiynau ailwampio (gweler y rhes cyfnod arfarnu uchod). Bydd costau cylch oes yn cynnwys costau cyfalaf yng nghyswllt ailwampio, uwchraddio a disodli adeiladau a chostau disodli cyfarpar. Megis gyda'r costau cyfalaf cychwynnol, ni ddylai asesiadau o gostau cylch oes gynnwys TAW a chwyddiant (ond bai fod disgwyl i brisiau gynyddu ar gyfradd arwyddocaol uwch neu is na chwyddiant cyffredinol - gweler y sylw ar y rhes 'LLIF ARIAN' am ragor o fanylion ar hyn).</t>
        </r>
      </text>
    </comment>
    <comment ref="B32" authorId="0">
      <text>
        <r>
          <rPr>
            <b/>
            <sz val="12"/>
            <rFont val="Arial"/>
            <family val="2"/>
          </rPr>
          <t xml:space="preserve">Costau Refeniw: </t>
        </r>
        <r>
          <rPr>
            <sz val="12"/>
            <rFont val="Arial"/>
            <family val="2"/>
          </rPr>
          <t>Cynhwyswch resi ychwanegol fel sydd angen.
‘Costau refeniw’ yw'r term a ddefnyddir i ddisgrifio costau gweithredu gwasanaeth neu gynllun. Dylai costau refeniw gael eu hasesu ar sylfaen prisiau gyson, yn unol â'r sylfaen prisiau a fabwysiadwyd mewn perthynas â gwerthoedd tir/eiddo a chostau cyfalaf (costau “real” cyfredol fel arfer).  I fod yn gyson ag asesiadau costau cyfalaf ac arfarniadau anariannol, bydd cyfanswm cost refeniw'r gwasanaeth/cynllun dan sylw yn cael ei gynnwys yn yr arfaniad ac nid dim ond costau/arbedion ychwanegol y newid arfaethedig.</t>
        </r>
      </text>
    </comment>
    <comment ref="B34" authorId="0">
      <text>
        <r>
          <rPr>
            <b/>
            <sz val="12"/>
            <rFont val="Arial"/>
            <family val="2"/>
          </rPr>
          <t xml:space="preserve">Costau Rhedeg yr Adeiladau: </t>
        </r>
        <r>
          <rPr>
            <sz val="12"/>
            <rFont val="Arial"/>
            <family val="2"/>
          </rPr>
          <t xml:space="preserve">Dylai costau rhedeg gynnwys costau rhedeg yr ysgol(ion), yn cynnwys cynnal a chadw parhaus ar adeiladau (refeniw), gwres, golau a phŵer a threthi busnes. Bydd costau rhedeg yn gysylltiedig â'r adeiladau yn adlewyrchu'r dyluniad arfaethedig a nodweddion eraill yr adeiladau, yn ogystal â ffactorau a fydd yn effeithio ar wahanol elfennau'r costau hyn. O ystyried bod angen i gostau cynnal a chadw adeilad fod yn gyson â'r costau cylch oes, a chan na fydd cynnal a chadw adeiladau newydd o reidrwydd yn adlewyrchu'r costau cynnal a chadw hanesyddol, dylid ceisio cyngor proffesiynol ynghylch y costau rhedeg yn gysylltiedig â'r adeiladau a'u perthynas â'r costau cylch oes (ond sylwch fod costau cylch oes yn dod o dan gostau cyfalaf, tra mae costau rhedeg adeiladau yn dod o dan gostau refeniw). </t>
        </r>
      </text>
    </comment>
    <comment ref="C7" authorId="0">
      <text>
        <r>
          <rPr>
            <sz val="12"/>
            <rFont val="Arial"/>
            <family val="2"/>
          </rPr>
          <t xml:space="preserve">Rhowch rif yn y gell hon i adlewyrchu'r nifer o flynyddoedd y mae angen i'r arfarniad eu cwmpasu, e.e. 30  </t>
        </r>
      </text>
    </comment>
  </commentList>
</comments>
</file>

<file path=xl/comments7.xml><?xml version="1.0" encoding="utf-8"?>
<comments xmlns="http://schemas.openxmlformats.org/spreadsheetml/2006/main">
  <authors>
    <author>brainh</author>
  </authors>
  <commentList>
    <comment ref="H11" authorId="0">
      <text>
        <r>
          <rPr>
            <sz val="12"/>
            <rFont val="Arial"/>
            <family val="2"/>
          </rPr>
          <t xml:space="preserve">Gall i ba raddau y mae ffactor cyfrannu wedi cael ei liniaru gael ei adlewyrchu gan ffactor lliniaru, y dylid ei gofnodi yn y celloedd perthnasol yn y golofn hon. </t>
        </r>
        <r>
          <rPr>
            <sz val="12"/>
            <color indexed="10"/>
            <rFont val="Arial"/>
            <family val="2"/>
          </rPr>
          <t>Mae i'r ffactor lliniaru werth o rhwng 0.0 ac 1.0</t>
        </r>
        <r>
          <rPr>
            <sz val="12"/>
            <rFont val="Arial"/>
            <family val="2"/>
          </rPr>
          <t>. Mae gwerth o 0.0 yn golygu nad yw ffactor cyfrannu'n cael ei liniaru o gwbl ac mae gwerth o 1.0 yn golygu bod y ffactor cyfrannu wedi cael ei liniaru'n llawn. Mae gwerthoedd rhwng 0.0 ac 1.0 yn cynrychioli lliniaru rhannol.
Mae tabl gyferbyn i gofnodi'r rhesymau am y graddau lliniaru a ddewiswyd. Os ydych yn barnu nad yw ffactor cyfrannu'n berthnasol i'r prosiect penodol dan sylw, dylid cofnodi ffactor lliniaru o 1.0 ar gyfer y ffactor hwnnw, ond dylid cofnodi'r rhesymau am y penderfyniad i wrthod y ffactor hwnnw yn y tabl gyferbyn (a'i seilio ar dystiolaeth gadarn).</t>
        </r>
      </text>
    </comment>
    <comment ref="D41" authorId="0">
      <text>
        <r>
          <rPr>
            <sz val="12"/>
            <rFont val="Arial"/>
            <family val="2"/>
          </rPr>
          <t xml:space="preserve">Unwaith y mae 'math o adeilad' wedi cael ei ddethol ac y penderfynwyd i ba raddau y mae'r ffactorau a oedd yn cyfrannu at y gogwydd optimistiaeth wedi cael eu lliniaru, caiff gwariant cyfalaf cychwynnol opsiwn ei addasu i gynnwys y gogwydd sy'n weddill. (e.e. os yw'r gogwydd optimistiaeth sy'n weddill ar ôl lliniaru yn 16% a bod gwariant cyfalaf cychwynnol prosiect ym Mlwyddyn 0 = £3m ac ym Mlwyddyn 1 = £4m, mae'r addasiad gogwydd optimistiaeth y dylid ei gynnwys yn rhes 25 o daenlen yr opsiwn hwnnw yn hafal i, Blwyddyn 0 = £3m * 16% = £0.48m a Blwyddyn 1 = £4m * 16% = £0.64m).
Os yw cynigion opsiwn yn cynnwys cymysgedd o adeiladau safonol ac ansafonol, dylai defnyddwyr y daenlen gyfeirio at y cyfrifydd gogwydd optimistiaeth yn y </t>
        </r>
        <r>
          <rPr>
            <i/>
            <sz val="12"/>
            <rFont val="Arial"/>
            <family val="2"/>
          </rPr>
          <t>Northern Ireland Guide to Expenditure Appraisal and Evaluation</t>
        </r>
        <r>
          <rPr>
            <sz val="12"/>
            <rFont val="Arial"/>
            <family val="2"/>
          </rPr>
          <t xml:space="preserve">, gan ei fod yn cynnwys swyddogaeth ychwanegol i addasu ar gyfer cymysgedd o adeiladau safonol ac ansafonol (Gweler </t>
        </r>
        <r>
          <rPr>
            <i/>
            <sz val="12"/>
            <rFont val="Arial"/>
            <family val="2"/>
          </rPr>
          <t>Northern Ireland Optimism Bias Calculator for Building Projects</t>
        </r>
        <r>
          <rPr>
            <sz val="12"/>
            <rFont val="Arial"/>
            <family val="2"/>
          </rPr>
          <t>, sydd ar gael ar:
 [http://www.dfpni.gov.uk/index/finance/eag/eag_resources/eag-optimism-bias-calculator.htm] ).</t>
        </r>
      </text>
    </comment>
  </commentList>
</comments>
</file>

<file path=xl/comments8.xml><?xml version="1.0" encoding="utf-8"?>
<comments xmlns="http://schemas.openxmlformats.org/spreadsheetml/2006/main">
  <authors>
    <author>brainh</author>
  </authors>
  <commentList>
    <comment ref="B66" authorId="0">
      <text>
        <r>
          <rPr>
            <sz val="12"/>
            <rFont val="Arial"/>
            <family val="2"/>
          </rPr>
          <t>Bydd angen i gostau sy'n disgyn ar sefydliadau eraill a rhannau eraill o'r sector cyhoeddus gael eu hasesu ar wahân a'u cynnwys yn y dadansoddiad Llif Arian â Disgownt. Cyfeirir at y rhain fel “allanoldebau” ac maent yn cynnwys goblygiadau cyfalaf a gwasanaeth (allanol) ehangach buddsoddiad. Mae “Costau dadleoli” hefyd yn derm a ddefnyddir i ddisgrifio'r costau a wynebir gan un parti o ganlyniad i weithgareddau parti arall.  
Mae costau dadleoli yn deillio o waith un sefydliad yn datblygu cynllun a bod gweithgarwch gwasanaeth yn cael ei ddadleoli a hynny'n achosi costau i sefydliad neu sefydliadau eraill (pa un a yw hynny wedi'i fwriadu neu beidio) - yn yr ystyr hwn, caiff y costau eu "dadleoli" i rywle arall yn y sector cyhoeddus. Mae'n digwydd am fod gweithgarwch yr oedd y corff sy'n noddi'r buddsoddiad yn arfer ei gyflawni yn gorfod trosglwyddo i rywle arall yn y sector cyhoeddus o ganlyniad. Fersiwn eithafol o ddadleoli yw opsiynau "gwasgaru" llwyr, lle mae'r holl weithgareddau gwasanaeth a'r mwyafrif, os nad yr holl, gostau yn cael eu dadleoli o un sefydliad i un arall (neu eraill). Bydd costau a achosir i'r sector cyhoeddus o ganlyniad i drosglwyddo llwyth gwaith/darpariaeth i'r sector preifat hefyd yn cael eu cynnwys fel cost ddadleoli.
Gall fod elfennau eiddo, cyfalaf a refeniw i gostau dadleoli, yn dibynnu ar faint y gweithgarwch a gaiff ei ddadleoli o ganlyniad i'r cynllun a'r goblygiadau i ddarparwyr gwasnaethau eraill sy'n cyflenwi'r gweithgarwch hwn. Mae'n aml yn hwylus crynhoi costau dadleoli mewn termau refeniw - un ai ar sail lluosi'r costau uned a aseswyd (cyfartalog neu ymylol) a'r unedau gweithgarwch a ddadleolwyd, neu, ar asesiad o gostau llawn darparu'r gwasanaethau a ddadleolwyd. Neu, caiff y gwahanol elfennau cost (eiddo, buddsoddiad cyfalaf a refeniw) eu hystyried ar wahân, os oes i'r cyfeintiau a ddadleolir oblygiadau capasiti.</t>
        </r>
      </text>
    </comment>
  </commentList>
</comments>
</file>

<file path=xl/sharedStrings.xml><?xml version="1.0" encoding="utf-8"?>
<sst xmlns="http://schemas.openxmlformats.org/spreadsheetml/2006/main" count="806" uniqueCount="246">
  <si>
    <t>*</t>
  </si>
  <si>
    <t>-</t>
  </si>
  <si>
    <t>…</t>
  </si>
  <si>
    <t>HM Treasury Green Book</t>
  </si>
  <si>
    <t>Five Case Model Guidance</t>
  </si>
  <si>
    <t>HM Treasury Supplementary Guidance on Optimism Bias</t>
  </si>
  <si>
    <t>http://www.scotland.gov.uk/Publications/2004/05/19436/38224</t>
  </si>
  <si>
    <t>Option Appraisal - Building Our Future: Scotland's School Estate</t>
  </si>
  <si>
    <t>http://webarchive.nationalarchives.gov.uk/+/www.dh.gov.uk/en/Aboutus/Procurementandproposals/Publicprivatepartnership/Privatefinanceinitiative/GenericeconomicmodelPFIschemes/DH_4016193</t>
  </si>
  <si>
    <t>£m</t>
  </si>
  <si>
    <r>
      <t>NPC</t>
    </r>
    <r>
      <rPr>
        <sz val="12"/>
        <rFont val="Arial"/>
        <family val="2"/>
      </rPr>
      <t xml:space="preserve"> (£m)</t>
    </r>
  </si>
  <si>
    <r>
      <t>EAC</t>
    </r>
    <r>
      <rPr>
        <sz val="12"/>
        <rFont val="Arial"/>
        <family val="2"/>
      </rPr>
      <t xml:space="preserve"> (£m)</t>
    </r>
  </si>
  <si>
    <r>
      <t xml:space="preserve">NPC </t>
    </r>
    <r>
      <rPr>
        <sz val="12"/>
        <rFont val="Arial"/>
        <family val="2"/>
      </rPr>
      <t>(£m)</t>
    </r>
  </si>
  <si>
    <r>
      <t xml:space="preserve">EAC </t>
    </r>
    <r>
      <rPr>
        <sz val="12"/>
        <rFont val="Arial"/>
        <family val="2"/>
      </rPr>
      <t>(£m)</t>
    </r>
  </si>
  <si>
    <t>Northern Ireland Guide to Expenditure Appraisal and Evaluation</t>
  </si>
  <si>
    <t>http://www.dfpni.gov.uk/eag</t>
  </si>
  <si>
    <t>https://www.gov.uk/government/publications/the-green-book-appraisal-and-evaluation-in-central-governent</t>
  </si>
  <si>
    <t>http://webarchive.nationalarchives.gov.uk/20130107105354/http://www.dh.gov.uk/en/Publicationsandstatistics/Publications/PublicationsPolicyAndGuidance/DH_4119896</t>
  </si>
  <si>
    <t>https://www.gov.uk/government/publications/green-book-supplementary-guidance-optimism-bias</t>
  </si>
  <si>
    <t>http://webarchive.nationalarchives.gov.uk/+/www.dh.gov.uk/en/Aboutus/Procurementandproposals/Publicprivatepartnership/Privatefinanceinitiative/Learninglessonsfrompostprojectevaluation/DH_4016498</t>
  </si>
  <si>
    <t>CRYNODEB LLIF ARIAN Â DISGOWNT</t>
  </si>
  <si>
    <t>Crynodeb Llif Arian â Disgownt</t>
  </si>
  <si>
    <t>Rhif Opsiwn</t>
  </si>
  <si>
    <t>Enw/Disgrifiad o'r Opsiwn</t>
  </si>
  <si>
    <t>Opsiwn 1:</t>
  </si>
  <si>
    <t>Opsiwn 2:</t>
  </si>
  <si>
    <t>Opsiwn 3:</t>
  </si>
  <si>
    <t>Opsiwn (...)</t>
  </si>
  <si>
    <t>Gwneud Dim (neu Gwneud Lleiafwm)</t>
  </si>
  <si>
    <t>Disgrifiad o'r opsiwn …</t>
  </si>
  <si>
    <t>Ychwanegwch opsiynau yn ol yr angen …</t>
  </si>
  <si>
    <t>Yn cynn. Gogwydd Optimistiaeth</t>
  </si>
  <si>
    <t>Heb gynn. Gogwydd Optimistiaeth</t>
  </si>
  <si>
    <t>DCF = Llif Arian â Disgownt</t>
  </si>
  <si>
    <t>NPC = Cost Bresennol Net</t>
  </si>
  <si>
    <t>EAC = Cost Flynyddol Gyfatebol</t>
  </si>
  <si>
    <t xml:space="preserve">OPSIWN 1: </t>
  </si>
  <si>
    <t>Disgrifiad o'r Opsiwn:</t>
  </si>
  <si>
    <r>
      <t xml:space="preserve"> Gwneud Dim (neu Gwneud Lleiafswm)                      </t>
    </r>
    <r>
      <rPr>
        <b/>
        <sz val="12"/>
        <color indexed="10"/>
        <rFont val="Arial"/>
        <family val="2"/>
      </rPr>
      <t>Cofiwch ddarllen y sylw</t>
    </r>
  </si>
  <si>
    <t>Cyfnod Arfarnu</t>
  </si>
  <si>
    <t>Rhaid cyfrif blwyddyn '0'  fel blwyddyn ddilys (ee, 0-29 mlynedd = 30 mlynedd)</t>
  </si>
  <si>
    <t xml:space="preserve">Swm y </t>
  </si>
  <si>
    <t>llif arian</t>
  </si>
  <si>
    <t>Bl. 1af</t>
  </si>
  <si>
    <t>5ed bl.</t>
  </si>
  <si>
    <t>10fed bl.</t>
  </si>
  <si>
    <t>15fed bl.</t>
  </si>
  <si>
    <t>20fed bl.</t>
  </si>
  <si>
    <t>25ain bl.</t>
  </si>
  <si>
    <t>30ain bl.</t>
  </si>
  <si>
    <t>35ain bl.</t>
  </si>
  <si>
    <t>40fed bl.</t>
  </si>
  <si>
    <t>45ain bl.</t>
  </si>
  <si>
    <t>50fed bl.</t>
  </si>
  <si>
    <t>55ain bl.</t>
  </si>
  <si>
    <t>60fed bl.</t>
  </si>
  <si>
    <t>RHAGDYBIAETHAU</t>
  </si>
  <si>
    <t>e.e. seiliwyd ar brisiad eiddo diweddar ac amcangyfrif o werth y tir o amgylch</t>
  </si>
  <si>
    <r>
      <t xml:space="preserve">LLIF ARIAN </t>
    </r>
    <r>
      <rPr>
        <b/>
        <sz val="12"/>
        <color indexed="10"/>
        <rFont val="Arial"/>
        <family val="2"/>
      </rPr>
      <t>(Cofiwch ddarllen y sylwadau)</t>
    </r>
  </si>
  <si>
    <t>COSTAU EIDDO A CHYFLE</t>
  </si>
  <si>
    <t>Gwerth Agoriadol</t>
  </si>
  <si>
    <t>Trafodiadau</t>
  </si>
  <si>
    <t>Gwerth Gweddilliol</t>
  </si>
  <si>
    <t>CYFANSWM COSTAU EIDDO A CHYFLE</t>
  </si>
  <si>
    <t>COST GYFALAF (rhoddir enghreifftiau - ddim yn hollgynhwysol)</t>
  </si>
  <si>
    <t>Costau Cyfalaf Cychwynnol</t>
  </si>
  <si>
    <t>Gogwydd optimistiaeth</t>
  </si>
  <si>
    <t>Costau cylch oes</t>
  </si>
  <si>
    <t>Costau Cyfalaf Eraill</t>
  </si>
  <si>
    <t>CYFANSWM CYFALAF</t>
  </si>
  <si>
    <t>COST REFENIW (rhoddir enghreifftiau - ddim yn hollgynhwysol)</t>
  </si>
  <si>
    <t>Cyflogau</t>
  </si>
  <si>
    <t>Costau Rhedeg yr Adeiladau</t>
  </si>
  <si>
    <t>Costau Refeniw Eraill</t>
  </si>
  <si>
    <t>CYFANSWM REFENIW</t>
  </si>
  <si>
    <t>CYFANSWM Y GOST (Cyf a Ref)</t>
  </si>
  <si>
    <t>Llif Arian â Disgownt</t>
  </si>
  <si>
    <t>Cost Flynyddol Gyfatebol (EAC)</t>
  </si>
  <si>
    <t>Cost Bresennol Net (NPC)</t>
  </si>
  <si>
    <t>Cyfradd Disgownt</t>
  </si>
  <si>
    <t>Ffactor Disgownt</t>
  </si>
  <si>
    <t>Ffactor Blwydd-dal</t>
  </si>
  <si>
    <t>Blynyddoedd</t>
  </si>
  <si>
    <t>Cyfrifiad EAC</t>
  </si>
  <si>
    <t>Swm y Ffactorau Disgownt</t>
  </si>
  <si>
    <t>NPC (heb gynn. Gogwydd Optimistiaeth)</t>
  </si>
  <si>
    <t xml:space="preserve">  </t>
  </si>
  <si>
    <t xml:space="preserve">OPSIWN 2: </t>
  </si>
  <si>
    <t>Enw'r opsiwn …</t>
  </si>
  <si>
    <t>Ychwanegwch ddisgrifiad ….</t>
  </si>
  <si>
    <t>Dylid cofnodi isod y rhagdybiaethau sylfaenol y seiliwyd pob llinell cost yn yr arfarniadau economaidd arnynt:</t>
  </si>
  <si>
    <t>LLIF ARIAN (Cofiwch ddarllen y sylwadau)</t>
  </si>
  <si>
    <t xml:space="preserve">OPSIWN 3: </t>
  </si>
  <si>
    <t xml:space="preserve">OPSIWN X: </t>
  </si>
  <si>
    <t>Swm y</t>
  </si>
  <si>
    <r>
      <t xml:space="preserve">Sut mae Defnyddio'r Taenlenni: 
</t>
    </r>
    <r>
      <rPr>
        <sz val="12"/>
        <rFont val="Arial"/>
        <family val="2"/>
      </rPr>
      <t xml:space="preserve">Y cam cyntaf yw cadw'r ffeil hon o dan enw eraill er mwyn cadw'r gwreiddiol yn wag i'w ddefnyddio yn y dyfodol. Wedyn gallwch addasu'r ffeil newydd i anghenion y prosiect penodol dan sylw. Er enghraifft, efallai y bydd defnyddwyr am greu dalen newydd i opsiynau ychwanegol y mae angen eu harfarnu neu am greu taenlenni ar wahân er mwyn cynnal dadansoddiadau sensitifrwydd. </t>
    </r>
  </si>
  <si>
    <r>
      <t xml:space="preserve">Mewbynnu Gwerthoedd yn y Taenlenni: 
</t>
    </r>
    <r>
      <rPr>
        <sz val="12"/>
        <rFont val="Arial"/>
        <family val="2"/>
      </rPr>
      <t>Mae'r taenlenni'n cynnwys yr holl fformiwlâu sy'n ofynnol i gwblhau'r cyfrifiadau angenrheidiol (e.e. disgowntio, Costau Presennol Net a Gwerthoedd Blynyddol Cyfatebol). Y cyfan y mae'n rhaid i'r defnyddiwr ei wneud yw mewnbynnu'r costau a'r buddion perthnasol yn y celloedd gwyn gwag priodol ar gyfer pob opsiwn. Dylai'r cyfansymiau a'r is-gyfansymaiu gofynnol i gyd ddiweddaru'n awtomatig wedyn. Gall defnyddwyr ychwnanegu rhagor o resi os oes nifer fawr o eitemau cost a budd i'w cynnwys - ond bydd angen gwneud yn siwr fod y cyfansymiau a'r is-gyfansymiau perthnasol yn dal i gyfrifiannu. Mae'n ofynnol i ddefnyddwyr fewnbynnu addasiad ar gyfer gogwydd optimistiaeth â llaw i bob opsiwn. Caiff yr addasiad hwn ei gymhwyso i gostau cyfalaf opsiwn. Bydd rhaid i ddefnyddwyr hefyd ddethol cyfnod priodol o amser ar gyfer pob opsiwn sy'n cael ei arfarnu. Rhoddir canllawiau penodol ynghylch hyn lle mae'n ofynnol i'r defnyddiwr fewnbynnu'r cyfnod priodol o amser ar gyfer yr arfarniad.</t>
    </r>
  </si>
  <si>
    <r>
      <t>GOGWYDD OPTIMISTIAETH</t>
    </r>
    <r>
      <rPr>
        <sz val="12"/>
        <rFont val="Arial"/>
        <family val="2"/>
      </rPr>
      <t xml:space="preserve">
Dangoswyd bod tuedd systematig i arfarnwyr prosiectau fod yn rhy optimistaidd.  I wneud iawn am y duedd hon dylai arfarnwyr wneud addasiadau penodol, empirig eu sail i'r amcangyfrif o gostau, buddion a hyd prosiect.  Argymhellir y dylai'r addasiadau hyn gael eu seilio ar ddata o brosiectau'r gorffennol neu brosiectau tebyg yn rhywle arall, a'u haddasu ar gyfer nodweddion unigryw'r prosiect dan sylw. 
Mae'r daenlen hon yn rhoi enghraifft o sut i gyfrifyddu addasiad ar gyfer gogwydd optimistiaeth, a chaiff ei chymhwyso wedyn i wariant cyfalaf cychwynnol opsiwn penodol sy'n cael ei arfarnu.  Dylid cwblhau asesiad gogwydd optimistiaeth penodol, ar wahân, ar gyfer pob opsiwn unigol.  Anogir defnyddwyr y daenlen yn gryf i gyfeirio at ganllawiau atodol Trysorlys EM ar ogwydd optimistiaeth, sydd ar gael ar : https://www.gov.uk/government/publications/green-book-supplementary-guidance-optimism-bias
Rhaid i arfarnwyr benderfynu i ba raddau y mae'r ffactorau sy'n cyfrannu at ogwydd optimistiaeth wedi cael eu lliniaru.  Am arweiniad ar sut i wneud hyn, darllenwch y sylw ynghlwm wrth y gell 'FFACTOR LLINIARU' isod</t>
    </r>
  </si>
  <si>
    <t>Gogwydd Optimistiaeth - Canllawiau Arffin Uchaf i Brosiectau Adeiladu</t>
  </si>
  <si>
    <t>GWARIANT CYFALAF</t>
  </si>
  <si>
    <t>Adeiladau Ansafonol</t>
  </si>
  <si>
    <t>Adeiladau Safonol</t>
  </si>
  <si>
    <r>
      <t>Gogwydd Optimistiaeth Arffin Uchaf (%)</t>
    </r>
    <r>
      <rPr>
        <sz val="12"/>
        <rFont val="Arial"/>
        <family val="2"/>
      </rPr>
      <t xml:space="preserve"> </t>
    </r>
    <r>
      <rPr>
        <b/>
        <sz val="10"/>
        <color indexed="10"/>
        <rFont val="Arial"/>
        <family val="2"/>
      </rPr>
      <t>(1)</t>
    </r>
  </si>
  <si>
    <t>FFACTOR LLINIARU</t>
  </si>
  <si>
    <t>Gogwydd Optimistiaeth a Reolir</t>
  </si>
  <si>
    <r>
      <t xml:space="preserve">Y Rhesymau am y Graddau Lliniaru a Ddewiswyd
</t>
    </r>
    <r>
      <rPr>
        <sz val="12"/>
        <rFont val="Arial"/>
        <family val="2"/>
      </rPr>
      <t>(neu'r rheswm am beidio â chynnwys ffactor cyfrannu)</t>
    </r>
  </si>
  <si>
    <t>Adeilad Ansafonol</t>
  </si>
  <si>
    <t>Adeilad Safonol</t>
  </si>
  <si>
    <r>
      <t xml:space="preserve">Ffactorau'n Cyfrannu at Ogwydd Optimistiaeth Arffin Uchaf(%) </t>
    </r>
    <r>
      <rPr>
        <b/>
        <sz val="10"/>
        <color indexed="10"/>
        <rFont val="Arial"/>
        <family val="2"/>
      </rPr>
      <t>(2) (3)</t>
    </r>
  </si>
  <si>
    <t>Caffael</t>
  </si>
  <si>
    <t>Cymhlethdod Strwythur y Contract</t>
  </si>
  <si>
    <t>Cynnwys y Contractwr yn Hwyr yn y Broses Ddylunio</t>
  </si>
  <si>
    <t>Gallu Gwael gan y Contractwr</t>
  </si>
  <si>
    <t>Canllawiau'r Llywodraeth</t>
  </si>
  <si>
    <t>Anghydfod a Hawliadau wedi Codi</t>
  </si>
  <si>
    <t>Rheoli Gwybodaeth</t>
  </si>
  <si>
    <t>Arall (Manylwch)</t>
  </si>
  <si>
    <t>Penodol i'r Prosiect</t>
  </si>
  <si>
    <t>Cymhlethdod y Dyluniad</t>
  </si>
  <si>
    <t>Y Graddau o Arloesi</t>
  </si>
  <si>
    <t>Effaith Amgylcheddol</t>
  </si>
  <si>
    <t>Annigonolrwydd yr Achos Busnes</t>
  </si>
  <si>
    <t>Nifer Fawr o Randdeiliaid</t>
  </si>
  <si>
    <t>Penodol i'r Client</t>
  </si>
  <si>
    <t>Arian ar Gael</t>
  </si>
  <si>
    <t>Tîm Rheoli'r Prosiect</t>
  </si>
  <si>
    <t>Gwybodaeth Brosiect Wael</t>
  </si>
  <si>
    <t>Amgylchedd</t>
  </si>
  <si>
    <t>Cysylltiadau Cyhoeddus</t>
  </si>
  <si>
    <t>e.e. wedi ymgynghori'n ddiweddar â rhanddeiliaid allweddol / eu cynnwys wrth gynhyrchu opsiynau</t>
  </si>
  <si>
    <t>Nodweddion y Safle</t>
  </si>
  <si>
    <t>e.e. gwerthusiad safle llawn wedi'u gynnal yn ddiweddar</t>
  </si>
  <si>
    <t>Trwyddedau / Caniatadau / Cymeradwyaethau</t>
  </si>
  <si>
    <t>Dylanwadau Allanol</t>
  </si>
  <si>
    <t>Gwleidyddol</t>
  </si>
  <si>
    <t>Economaidd</t>
  </si>
  <si>
    <t>Deddfwriaeth / Rheoliadau</t>
  </si>
  <si>
    <t>Technoleg</t>
  </si>
  <si>
    <t>Gogwydd Optimistiaeth sy'n Weddill</t>
  </si>
  <si>
    <r>
      <t>(1)</t>
    </r>
    <r>
      <rPr>
        <sz val="12"/>
        <rFont val="Arial"/>
        <family val="2"/>
      </rPr>
      <t xml:space="preserve"> Nodwch mai gwerthoedd cychwynnol dangosol yn unig yw'r rhain i gyfrifo'r cyfraniadau gogwydd optimistiaeth, oherwydd bydd proffil gogwydd optimistiaeth prosiect yn newid yn ystod ei gylch oes. </t>
    </r>
  </si>
  <si>
    <r>
      <t xml:space="preserve">(2) </t>
    </r>
    <r>
      <rPr>
        <sz val="12"/>
        <rFont val="Arial"/>
        <family val="2"/>
      </rPr>
      <t>Mynegir y cyfraniadau o bob maes fel % o'r gogwydd optimistiaeth a gofnodir. Nodwch: Efallai na fydd swm cyfraniadau'r canrannau unigol ym mhob colofn yn adio i 100% oherwydd cyfeiliornad talgrynnu.</t>
    </r>
  </si>
  <si>
    <r>
      <t>(3)</t>
    </r>
    <r>
      <rPr>
        <b/>
        <sz val="12"/>
        <rFont val="Arial"/>
        <family val="2"/>
      </rPr>
      <t xml:space="preserve"> </t>
    </r>
    <r>
      <rPr>
        <sz val="12"/>
        <rFont val="Arial"/>
        <family val="2"/>
      </rPr>
      <t>Fel y nodwyd uchod, gweler yr Atodiad yng Nghanllawiau Atodol Trysorlys EM am ragor o fanylion am yr ystyriaethau perthnasol i'r ffactorau cyfrannu hyn i'ch helpu i asesu ar ba lefel y maent wedi'u lliniaru.</t>
    </r>
  </si>
  <si>
    <t>EGWYDDORION CYFFREDINOL ARFARNIAD ECONOMAIDD - CANLLAW CYFLYM</t>
  </si>
  <si>
    <t>EGWYDDORION</t>
  </si>
  <si>
    <t>CYNNWYS / EITHRIO</t>
  </si>
  <si>
    <t>TRINIAETH</t>
  </si>
  <si>
    <t>CYFFREDINOL:</t>
  </si>
  <si>
    <t>Sylfaen prisiau/costau</t>
  </si>
  <si>
    <t>- Cyffredin i bob elfen gostau</t>
  </si>
  <si>
    <t xml:space="preserve">- Prisiau cyfredol
</t>
  </si>
  <si>
    <t>- Lle mae tystiolaeth gadarn o amrywiadau oddi wrth y CPI, caiff y gwahaniaeth ei adlewyrchu yn y costiadau sail (e.e. % addasiadau i MIPS), fel arall caiff effaith chwyddiant ei hystyried yn y dadansoddiad risg</t>
  </si>
  <si>
    <t>Costau suddedig</t>
  </si>
  <si>
    <t>Eithrio</t>
  </si>
  <si>
    <t>Costau cyfle</t>
  </si>
  <si>
    <t>Cynnwys</t>
  </si>
  <si>
    <t>Fe'u hadlewyrchir gan amlaf mewn gwerthoedd eiddo</t>
  </si>
  <si>
    <t>Taliadau trosglwyddo:</t>
  </si>
  <si>
    <r>
      <t>·</t>
    </r>
    <r>
      <rPr>
        <sz val="12"/>
        <rFont val="Arial"/>
        <family val="2"/>
      </rPr>
      <t>         Trethi</t>
    </r>
  </si>
  <si>
    <r>
      <t>· </t>
    </r>
    <r>
      <rPr>
        <sz val="12"/>
        <rFont val="Arial"/>
        <family val="2"/>
      </rPr>
      <t>        Taliadau diswyddo</t>
    </r>
  </si>
  <si>
    <r>
      <t>·</t>
    </r>
    <r>
      <rPr>
        <sz val="12"/>
        <rFont val="Arial"/>
        <family val="2"/>
      </rPr>
      <t>         Taliadau cyfalaf</t>
    </r>
  </si>
  <si>
    <t>Costau wedi'u hosgoi</t>
  </si>
  <si>
    <t>Eu hadlewyrchu yn yr opsiwn “gwneud lleiafswm” yn unig</t>
  </si>
  <si>
    <t>Cwmpas y costau</t>
  </si>
  <si>
    <t>- Holl oblygiadau uniongyrchol ac anuniongyrchol y buddsoddiad</t>
  </si>
  <si>
    <t>- Yr eiddo cyfan (yn hytrach na dim ond y newid), costau cyfalaf a refeniw</t>
  </si>
  <si>
    <t>Confensiwn arwyddion</t>
  </si>
  <si>
    <t>Costau'n bositif, buddion yn negatif</t>
  </si>
  <si>
    <t>GWERTHOEDD EIDDO / COSTAU  CYFLE:</t>
  </si>
  <si>
    <t>Eiddo'n cael ei ddefnyddio gan Awdurdod Lleol</t>
  </si>
  <si>
    <t>Eiddo wedi'i brynu a'i werthu gan Awdurdod Lleol</t>
  </si>
  <si>
    <t>Trafodiadau eiddo eraill (trosglwyddiadau rhwng cyrff sector cyhoeddus)</t>
  </si>
  <si>
    <t>Eiddo ar rent</t>
  </si>
  <si>
    <t>I'w gynnwys yn y costau refeniw</t>
  </si>
  <si>
    <t>COSTAU CYFALAF:</t>
  </si>
  <si>
    <t>Costau cyfalaf cychwynnol</t>
  </si>
  <si>
    <t>-Peidio â chynnwys TAW, chwyddiant (yn amodol ar y canllawiau sylfaen prisiau/costau uchod) na lwfans wrth gefn os yw wedi'i adlewyrchu yn y dadansoddiad risg</t>
  </si>
  <si>
    <t>- Cynnwys addasiad ar gyfer gogwydd optimistiaeth</t>
  </si>
  <si>
    <t>- Amseru yn unol ag amseriad y llifoedd arian rhoi ar waith a gwariant</t>
  </si>
  <si>
    <t>- Peidio â chynnwys TAW, chwyddiant (yn amodol ar y canllawiau sylfaen prisiau/costau uchod) na lwfans wrth gefn os yw wedi'i adlewyrchu yn y dadansoddiad risg</t>
  </si>
  <si>
    <t>- Yn gyson â'r costau cyfalaf cychwynnol a'r costau rhedeg parhaus ar adeiladau</t>
  </si>
  <si>
    <t>Cyfalaf cyfnod pontio</t>
  </si>
  <si>
    <t>Cyfarpar</t>
  </si>
  <si>
    <t>- Lle caiff ei brynu, ei gynnwys yn y costau cylch oes</t>
  </si>
  <si>
    <t>- Lle caiff ei brydlesu neu ei fod yn llai na £5,000, ei gynnwys yn y costau refeniw</t>
  </si>
  <si>
    <t>COSTAU REFENIW BLYNYDDOL:</t>
  </si>
  <si>
    <t>Yn amrywio</t>
  </si>
  <si>
    <t>Cynnwys:</t>
  </si>
  <si>
    <r>
      <t>·</t>
    </r>
    <r>
      <rPr>
        <sz val="12"/>
        <rFont val="Arial"/>
        <family val="2"/>
      </rPr>
      <t>         Yr holl gostau refeniw perthnasol</t>
    </r>
  </si>
  <si>
    <r>
      <t>·  </t>
    </r>
    <r>
      <rPr>
        <sz val="12"/>
        <rFont val="Arial"/>
        <family val="2"/>
      </rPr>
      <t>       Arbedion blynyddol i'w priodoli i'r buddsoddiad (gweler yr arbedion a ragwelir isod)</t>
    </r>
  </si>
  <si>
    <r>
      <t>·  </t>
    </r>
    <r>
      <rPr>
        <sz val="12"/>
        <rFont val="Arial"/>
        <family val="2"/>
      </rPr>
      <t>       Cyfraniad incwm net gan gyrff nad ydynt o'r sector cyhoeddus (gweler cyfraniad net (incwm) isod)</t>
    </r>
  </si>
  <si>
    <t>Eithrio:</t>
  </si>
  <si>
    <r>
      <t>· </t>
    </r>
    <r>
      <rPr>
        <sz val="12"/>
        <rFont val="Arial"/>
        <family val="2"/>
      </rPr>
      <t>        TAW</t>
    </r>
  </si>
  <si>
    <r>
      <t>· </t>
    </r>
    <r>
      <rPr>
        <sz val="12"/>
        <rFont val="Arial"/>
        <family val="2"/>
      </rPr>
      <t>        Cyfraniad incwm net gan gyrff sector cyhoeddus (gweler cyfraniad net (incwm) isod)</t>
    </r>
  </si>
  <si>
    <r>
      <t>·</t>
    </r>
    <r>
      <rPr>
        <sz val="12"/>
        <rFont val="Arial"/>
        <family val="2"/>
      </rPr>
      <t>         Chwyddiant (yn amodol ar y canllawiau sylfaen prisiau/costau uchod)</t>
    </r>
  </si>
  <si>
    <t>Ystyried ac asesu'n benodol, effaith:</t>
  </si>
  <si>
    <r>
      <t>·   </t>
    </r>
    <r>
      <rPr>
        <sz val="12"/>
        <rFont val="Arial"/>
        <family val="2"/>
      </rPr>
      <t>      Lefelau darpariaeth y dyfodol</t>
    </r>
  </si>
  <si>
    <r>
      <t>·  </t>
    </r>
    <r>
      <rPr>
        <sz val="12"/>
        <rFont val="Arial"/>
        <family val="2"/>
      </rPr>
      <t>       Model addysg y dyfodol</t>
    </r>
  </si>
  <si>
    <r>
      <t>·</t>
    </r>
    <r>
      <rPr>
        <sz val="12"/>
        <rFont val="Arial"/>
        <family val="2"/>
      </rPr>
      <t>         Gwahaniaethau allweddol ar draws opsiynau</t>
    </r>
  </si>
  <si>
    <t>Costau rhedeg yr adeiladau</t>
  </si>
  <si>
    <t>- Adlewyrchu effaith y dyluniad ac effeithiau cysylltiedig eraill yr adeiladau ar gostau refeniw</t>
  </si>
  <si>
    <t>- Yn gyson â'r costau cyfalaf cychwynnol a'r costau cylch oes</t>
  </si>
  <si>
    <t>Arbedion a ragwelir</t>
  </si>
  <si>
    <t>Wedi'u hadlewyrchu yn yr asesiad o'r costau refeniw</t>
  </si>
  <si>
    <t>Cyfraniad net (Incwm)</t>
  </si>
  <si>
    <t>- Cynnwys incwm net gan gyrff nad ydynt yn rhai sector cyhoeddus</t>
  </si>
  <si>
    <t>- Eithrio incwm net gan gyrff sector cyhoeddus</t>
  </si>
  <si>
    <t>Blynyddoedd pontio</t>
  </si>
  <si>
    <t>- Cynnwys costau refeniw sy'n ofynnol i gyflenwi'r gwasanaeth</t>
  </si>
  <si>
    <t>- Cynnwys hefyd:</t>
  </si>
  <si>
    <r>
      <t>·   </t>
    </r>
    <r>
      <rPr>
        <sz val="12"/>
        <rFont val="Arial"/>
        <family val="2"/>
      </rPr>
      <t>      Costau rhedeg dwbl</t>
    </r>
  </si>
  <si>
    <r>
      <t>·</t>
    </r>
    <r>
      <rPr>
        <sz val="12"/>
        <rFont val="Arial"/>
        <family val="2"/>
      </rPr>
      <t>         Costau adleoli</t>
    </r>
  </si>
  <si>
    <r>
      <t>·  </t>
    </r>
    <r>
      <rPr>
        <sz val="12"/>
        <rFont val="Arial"/>
        <family val="2"/>
      </rPr>
      <t>       Costau datblygu/newid</t>
    </r>
  </si>
  <si>
    <r>
      <t>·</t>
    </r>
    <r>
      <rPr>
        <sz val="12"/>
        <rFont val="Arial"/>
        <family val="2"/>
      </rPr>
      <t>         Costau diswyddo</t>
    </r>
  </si>
  <si>
    <t>COSTAU DADLEOLI:</t>
  </si>
  <si>
    <t>Costau dadleoli</t>
  </si>
  <si>
    <t>Ymchwilio a chynnwys lle mae angen</t>
  </si>
  <si>
    <t>- Adlewyrchu'r holl oblygiadau cost (eiddo, cyfalaf a refeniw ac i'r sectorau cyhoeddus/preifat) fel sy'n briodol</t>
  </si>
  <si>
    <t>- Sicrhau cymharu tebyg â thebyg ar draws opsiynau</t>
  </si>
  <si>
    <t>CYFNOD ARFARNU / AMSERLENNI:</t>
  </si>
  <si>
    <t>Cyfnod arfarnu</t>
  </si>
  <si>
    <t>- Opsiynau adeiladu newydd  – cyfnod adeiladu a 60 mlynedd o oes weithredol.</t>
  </si>
  <si>
    <t>- Opsiynau ailwampio - 25-30 mlynedd</t>
  </si>
  <si>
    <t>- Arfarnu gwahanol opsiynau adeiladu newydd/ ailwampio, defnyddio dull gwerth gweddilliol NPC</t>
  </si>
  <si>
    <t>Dyddiad cychwyn</t>
  </si>
  <si>
    <t>Yr un dyddiad cychwyn a gynllunnir ar gyfer Llif Arian â Disgownt ar bob opsiwn</t>
  </si>
  <si>
    <t>Dyddiad cwblhau</t>
  </si>
  <si>
    <t>Dyddiad cwblhau a gynllunnir, fel y'i pennwyd gan y rhaglen weithredu ac yn gyson â'r llifoedd arian cyfalaf</t>
  </si>
  <si>
    <t>Llif arian eiddo</t>
  </si>
  <si>
    <r>
      <t>·  </t>
    </r>
    <r>
      <rPr>
        <sz val="12"/>
        <rFont val="Arial"/>
        <family val="2"/>
      </rPr>
      <t>       Gwerthoedd agored a gweddilliol ar ddiwedd dechrau a diwedd cyfnod y disgownt</t>
    </r>
  </si>
  <si>
    <r>
      <t>·  </t>
    </r>
    <r>
      <rPr>
        <sz val="12"/>
        <rFont val="Arial"/>
        <family val="2"/>
      </rPr>
      <t>       Pryniant a derbyniadau i adlewyrchu amseriad y pryniant/gwerthiant</t>
    </r>
  </si>
  <si>
    <r>
      <t>·  </t>
    </r>
    <r>
      <rPr>
        <sz val="12"/>
        <rFont val="Arial"/>
        <family val="2"/>
      </rPr>
      <t>            Trafodiadau eiddo eraill (trosglwyddiadau yn y sector cyhoeddus) i adlewyrchu amseriad y trafodiad</t>
    </r>
  </si>
  <si>
    <t>Llif arian cyfalaf</t>
  </si>
  <si>
    <t>- Cyfalaf cychwynnol, fel y'i pennir gan y llif arian cyfalaf, ynghyd â gogwydd optimistiaeth</t>
  </si>
  <si>
    <t>- Cyfalaf cylch oes a'r cyfnod pontio</t>
  </si>
  <si>
    <t>Llif arian refeniw</t>
  </si>
  <si>
    <t>- Fel y'i pennir gan gynlluniau ar gyfer y cyfnod pontio a rhaglen weithredu'r cynllun</t>
  </si>
  <si>
    <t>DOLENNI DEFNYDDIOL:</t>
  </si>
  <si>
    <r>
      <t xml:space="preserve">Capital Investment Manual: Business Case Guide </t>
    </r>
    <r>
      <rPr>
        <i/>
        <sz val="12"/>
        <rFont val="Arial"/>
        <family val="2"/>
      </rPr>
      <t>(ysgrifennwyd ar gyfer adeiladau ysbyty ond mae'r egwyddorion yn gyffredin i bob prosiect buddsoddi cyfalaf)</t>
    </r>
  </si>
  <si>
    <r>
      <t xml:space="preserve">The Generic Economic Model for Capital Investment in Health </t>
    </r>
    <r>
      <rPr>
        <i/>
        <sz val="12"/>
        <rFont val="Arial"/>
        <family val="2"/>
      </rPr>
      <t>(gweler yn arbennig ganllaw egwyddorion y model ar y cam Achos Busnes Amlinellol)</t>
    </r>
  </si>
  <si>
    <r>
      <t>Calculating the Adjustment for Optimism Bias for Health Projects</t>
    </r>
    <r>
      <rPr>
        <b/>
        <i/>
        <sz val="12"/>
        <rFont val="Arial"/>
        <family val="2"/>
      </rPr>
      <t xml:space="preserve"> </t>
    </r>
    <r>
      <rPr>
        <i/>
        <sz val="12"/>
        <rFont val="Arial"/>
        <family val="2"/>
      </rPr>
      <t>(ceir eglurhad defnyddiol o'r berthynas rhwng gogwydd optimistiaeth, symiau wrth gefn a risg)</t>
    </r>
  </si>
  <si>
    <r>
      <t xml:space="preserve">Good Practice Guide: Learning Lessons from Post-Project Evaluation </t>
    </r>
    <r>
      <rPr>
        <i/>
        <sz val="12"/>
        <rFont val="Arial"/>
        <family val="2"/>
      </rPr>
      <t>(ysgrifennwyd ar gyfer prosiectau iechyd ond yr un yw'r egwyddorion cyffredinol)</t>
    </r>
  </si>
  <si>
    <r>
      <t xml:space="preserve">Cefndir:  
</t>
    </r>
    <r>
      <rPr>
        <sz val="12"/>
        <rFont val="Arial"/>
        <family val="2"/>
      </rPr>
      <t xml:space="preserve">Mae'r taenlenni sydd wedi'u cynnwys yn y ffeil hon at ddefnydd cyffredinol wrth gyfrifo'r Costau Presennol Net mewn arfarniadau economaidd. Mae'r ffeil yn rhagdybio bod gan ddefnyddwyr wybodaeth a dealltwriaeth sylfaenol o Lyfr Gwyrdd Trysorlys EM a </t>
    </r>
    <r>
      <rPr>
        <sz val="12"/>
        <rFont val="Arial"/>
        <family val="2"/>
      </rPr>
      <t xml:space="preserve">Microsoft Excel. Dim ond fel canllaw y mae'r taenlenni wedi'u bwriadu a gellir eu haddasu i anghenion y prosiect penodol dan sylw. Mae ansawdd allbwn y taenlenni yn dibynnu yn y pen draw ar ansawdd y wybodaeth sy'n cael ei mewnbynnu gan ddefnyddwyr. Felly, er mwyn cynnal tryloywder, mae'n hanfodol fod y ffynonellau a'r rhagdybiaethau sy'n sail i bob llinell cost a budd sy'n cael ei chynnwys yn yr arfarniadau economaidd yn cael eu hegluro'n llawn. Mae tabl â'r pennawd 'Rhagdybiaethau' wedi'i gynwys ar ddiwedd pob llinell cost a budd i'r diben hwn. Gellir darparu gwybodaeth bellach hefyd mewn atodiad at yr achos busnes sy'n gefn i'r prosiect sy'n cael ei arfarnu. Fel y nodir yn Llyfr Gwyrdd Trysorlys EM, dylai'r ymdrech yr eir iddi ar bob cam o'r arfarniad fod yn gymesur â'r arian dan sylw, y canlyniadau sydd yn y fantol a'r amser sydd ar gael. Ac wrth i gamau achos busnes fynd yn eu blaen, rhaid mireinio'r data i'w wneud yn fwy penodol a chywir.  </t>
    </r>
  </si>
  <si>
    <r>
      <t xml:space="preserve">Sylwch:
</t>
    </r>
    <r>
      <rPr>
        <sz val="12"/>
        <rFont val="Arial"/>
        <family val="2"/>
      </rPr>
      <t xml:space="preserve">Mewn celloedd sydd â thriongl coch i'w weld yn y cornel de uchaf ceir rhagor o wybodaeth a chanllawiau i ddefnyddwyr ar beth i'w gynnwys. Gallwch weld y wybodaeth a'r canllawiau drwy hofran y cyrchwr dros y gell dan sylw. Caiff defnyddwyr eu hannog yn gryf i ddarllen y canllawiau ychwanegol sydd wedi'u darparu. Os yw'r rhai sy'n defnyddio'r taenlenni yn dal yn ansicr beth i'w gynnwys ar ôl darllen y canllawiau ychwanegol, gallwch ebostio cwestiynau penodol at Flwch Post Ysgolion yr 21ain Ganrif: </t>
    </r>
    <r>
      <rPr>
        <sz val="12"/>
        <color indexed="12"/>
        <rFont val="Arial"/>
        <family val="2"/>
      </rPr>
      <t xml:space="preserve">21stcenturyschools@wales.gsi.gov.uk </t>
    </r>
    <r>
      <rPr>
        <sz val="12"/>
        <rFont val="Arial"/>
        <family val="2"/>
      </rPr>
      <t xml:space="preserve"> </t>
    </r>
  </si>
  <si>
    <r>
      <t xml:space="preserve">(4) </t>
    </r>
    <r>
      <rPr>
        <sz val="12"/>
        <rFont val="Arial"/>
        <family val="2"/>
      </rPr>
      <t xml:space="preserve">Mae gwell cyfrifydd gogwydd optimistiaeth ar gael fel rhan o </t>
    </r>
    <r>
      <rPr>
        <i/>
        <sz val="12"/>
        <rFont val="Arial"/>
        <family val="2"/>
      </rPr>
      <t>Northern Ireland Guide to Expenditure Appraisal and Evaluation</t>
    </r>
    <r>
      <rPr>
        <sz val="12"/>
        <rFont val="Arial"/>
        <family val="2"/>
      </rPr>
      <t xml:space="preserve"> [gweler: http://www.dfpni.gov.uk/index/finance/eag/eag_resources/eag-optimism-bias-calculator.htm]</t>
    </r>
  </si>
  <si>
    <t>Fel y'i pennir gan amseriad defnyddio, prynu a gwerthu'r eiddo:</t>
  </si>
  <si>
    <t xml:space="preserve">Atodiad 08: Templed arfarnu opsiynau (gwag)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</si>
</sst>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0;\(#,##0\)"/>
    <numFmt numFmtId="166" formatCode="0.0%"/>
    <numFmt numFmtId="167" formatCode="0.0"/>
    <numFmt numFmtId="168" formatCode="0.000000"/>
  </numFmts>
  <fonts count="51">
    <font>
      <sz val="12"/>
      <name val="Arial"/>
      <family val="0"/>
    </font>
    <font>
      <sz val="12"/>
      <color indexed="8"/>
      <name val="Arial"/>
      <family val="2"/>
    </font>
    <font>
      <b/>
      <sz val="12"/>
      <name val="Arial"/>
      <family val="2"/>
    </font>
    <font>
      <sz val="8"/>
      <name val="Arial"/>
      <family val="2"/>
    </font>
    <font>
      <sz val="10"/>
      <name val="Times New Roman"/>
      <family val="1"/>
    </font>
    <font>
      <sz val="12"/>
      <color indexed="12"/>
      <name val="Arial"/>
      <family val="2"/>
    </font>
    <font>
      <sz val="8"/>
      <name val="Tahoma"/>
      <family val="2"/>
    </font>
    <font>
      <i/>
      <sz val="12"/>
      <name val="Arial"/>
      <family val="2"/>
    </font>
    <font>
      <b/>
      <i/>
      <sz val="12"/>
      <name val="Arial"/>
      <family val="2"/>
    </font>
    <font>
      <sz val="12"/>
      <color indexed="10"/>
      <name val="Arial"/>
      <family val="2"/>
    </font>
    <font>
      <b/>
      <sz val="10"/>
      <color indexed="10"/>
      <name val="Arial"/>
      <family val="2"/>
    </font>
    <font>
      <b/>
      <u val="single"/>
      <sz val="14"/>
      <name val="Arial"/>
      <family val="2"/>
    </font>
    <font>
      <b/>
      <sz val="12"/>
      <color indexed="10"/>
      <name val="Arial"/>
      <family val="2"/>
    </font>
    <font>
      <u val="single"/>
      <sz val="12"/>
      <name val="Arial"/>
      <family val="2"/>
    </font>
    <font>
      <b/>
      <i/>
      <u val="single"/>
      <sz val="12"/>
      <name val="Arial"/>
      <family val="2"/>
    </font>
    <font>
      <b/>
      <u val="single"/>
      <sz val="12"/>
      <name val="Arial"/>
      <family val="2"/>
    </font>
    <font>
      <b/>
      <sz val="14"/>
      <name val="Arial"/>
      <family val="2"/>
    </font>
    <font>
      <u val="single"/>
      <sz val="8.65"/>
      <color indexed="12"/>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56"/>
      <name val="Cambria"/>
      <family val="2"/>
    </font>
    <font>
      <b/>
      <sz val="12"/>
      <color indexed="8"/>
      <name val="Arial"/>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9"/>
        <bgColor indexed="64"/>
      </patternFill>
    </fill>
    <fill>
      <patternFill patternType="solid">
        <fgColor theme="0" tint="-0.24997000396251678"/>
        <bgColor indexed="64"/>
      </patternFill>
    </fill>
    <fill>
      <patternFill patternType="solid">
        <fgColor theme="0"/>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style="thin"/>
    </border>
    <border>
      <left style="thin"/>
      <right style="thin"/>
      <top/>
      <bottom/>
    </border>
    <border>
      <left style="thin"/>
      <right style="thin"/>
      <top style="thin"/>
      <bottom/>
    </border>
    <border>
      <left style="thin"/>
      <right style="thin"/>
      <top/>
      <bottom style="thin"/>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style="thin"/>
      <right/>
      <top style="thin"/>
      <bottom/>
    </border>
    <border>
      <left/>
      <right/>
      <top style="thin"/>
      <bottom/>
    </border>
    <border>
      <left style="medium"/>
      <right/>
      <top style="medium"/>
      <bottom style="medium"/>
    </border>
    <border>
      <left/>
      <right/>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style="thin"/>
      <top style="thin"/>
      <bottom/>
    </border>
    <border>
      <left style="medium"/>
      <right style="medium"/>
      <top style="medium"/>
      <bottom style="medium"/>
    </border>
    <border>
      <left style="medium"/>
      <right style="medium"/>
      <top/>
      <bottom/>
    </border>
    <border>
      <left style="medium"/>
      <right style="medium"/>
      <top/>
      <bottom style="medium"/>
    </border>
    <border>
      <left/>
      <right/>
      <top style="thin"/>
      <bottom style="thin"/>
    </border>
    <border>
      <left/>
      <right style="thin"/>
      <top style="thin"/>
      <bottom style="thin"/>
    </border>
    <border>
      <left style="medium"/>
      <right style="medium"/>
      <top style="medium"/>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17"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342">
    <xf numFmtId="0" fontId="0" fillId="0" borderId="0" xfId="0" applyAlignment="1">
      <alignment/>
    </xf>
    <xf numFmtId="0" fontId="2" fillId="0" borderId="0" xfId="0" applyFont="1" applyAlignment="1">
      <alignment/>
    </xf>
    <xf numFmtId="0" fontId="0" fillId="0" borderId="0" xfId="0" applyBorder="1" applyAlignment="1">
      <alignment/>
    </xf>
    <xf numFmtId="0" fontId="0" fillId="0" borderId="0" xfId="0" applyBorder="1" applyAlignment="1">
      <alignment horizontal="center"/>
    </xf>
    <xf numFmtId="0" fontId="2" fillId="0" borderId="0" xfId="0" applyFont="1" applyBorder="1" applyAlignment="1">
      <alignment/>
    </xf>
    <xf numFmtId="44" fontId="0" fillId="0" borderId="0" xfId="0" applyNumberFormat="1" applyBorder="1" applyAlignment="1">
      <alignment horizontal="center"/>
    </xf>
    <xf numFmtId="0" fontId="0" fillId="0" borderId="0" xfId="0" applyFont="1" applyBorder="1" applyAlignment="1">
      <alignment/>
    </xf>
    <xf numFmtId="164" fontId="0" fillId="0" borderId="0" xfId="0" applyNumberFormat="1" applyBorder="1" applyAlignment="1">
      <alignment horizontal="center"/>
    </xf>
    <xf numFmtId="0" fontId="0" fillId="0" borderId="10" xfId="0" applyBorder="1" applyAlignment="1">
      <alignment/>
    </xf>
    <xf numFmtId="0" fontId="0" fillId="0" borderId="0" xfId="0" applyAlignment="1">
      <alignment horizontal="center"/>
    </xf>
    <xf numFmtId="0" fontId="4" fillId="0" borderId="0" xfId="0" applyFont="1" applyAlignment="1">
      <alignment/>
    </xf>
    <xf numFmtId="0" fontId="0" fillId="0" borderId="0" xfId="0" applyFont="1" applyAlignment="1">
      <alignment/>
    </xf>
    <xf numFmtId="0" fontId="5" fillId="0" borderId="0" xfId="0" applyFont="1" applyFill="1" applyBorder="1" applyAlignment="1">
      <alignment horizontal="left"/>
    </xf>
    <xf numFmtId="0" fontId="0" fillId="0" borderId="0" xfId="0" applyFont="1" applyFill="1" applyBorder="1" applyAlignment="1">
      <alignment horizontal="left"/>
    </xf>
    <xf numFmtId="0" fontId="2" fillId="0" borderId="0" xfId="0" applyFont="1" applyAlignment="1">
      <alignment horizontal="left"/>
    </xf>
    <xf numFmtId="49" fontId="0" fillId="0" borderId="0" xfId="0" applyNumberFormat="1" applyFont="1" applyAlignment="1">
      <alignment vertical="top" wrapText="1"/>
    </xf>
    <xf numFmtId="49" fontId="0" fillId="0" borderId="0" xfId="0" applyNumberFormat="1" applyFont="1" applyAlignment="1">
      <alignment horizontal="left" vertical="center" wrapText="1"/>
    </xf>
    <xf numFmtId="0" fontId="2" fillId="0" borderId="0" xfId="0" applyFont="1" applyAlignment="1">
      <alignment horizontal="right"/>
    </xf>
    <xf numFmtId="164" fontId="0" fillId="0" borderId="0" xfId="0" applyNumberFormat="1" applyAlignment="1">
      <alignment horizontal="right"/>
    </xf>
    <xf numFmtId="166" fontId="0" fillId="0" borderId="0" xfId="58" applyNumberFormat="1" applyFont="1" applyAlignment="1">
      <alignment horizontal="right"/>
    </xf>
    <xf numFmtId="164" fontId="0" fillId="0" borderId="0" xfId="0" applyNumberFormat="1" applyAlignment="1">
      <alignment/>
    </xf>
    <xf numFmtId="164" fontId="4" fillId="0" borderId="0" xfId="0" applyNumberFormat="1" applyFont="1" applyAlignment="1">
      <alignment/>
    </xf>
    <xf numFmtId="0" fontId="0" fillId="0" borderId="11" xfId="0" applyNumberFormat="1" applyFont="1" applyBorder="1" applyAlignment="1">
      <alignment horizontal="center" vertical="center" wrapText="1"/>
    </xf>
    <xf numFmtId="167" fontId="0" fillId="0" borderId="0" xfId="0" applyNumberFormat="1" applyAlignment="1">
      <alignment/>
    </xf>
    <xf numFmtId="0" fontId="0" fillId="0" borderId="0" xfId="0" applyNumberFormat="1" applyFont="1" applyAlignment="1">
      <alignment horizontal="left" vertical="top"/>
    </xf>
    <xf numFmtId="0" fontId="2" fillId="0" borderId="10" xfId="0" applyFont="1" applyBorder="1" applyAlignment="1">
      <alignment/>
    </xf>
    <xf numFmtId="0" fontId="0" fillId="0" borderId="10" xfId="0" applyFont="1" applyBorder="1" applyAlignment="1">
      <alignment/>
    </xf>
    <xf numFmtId="0" fontId="0" fillId="0" borderId="10" xfId="0" applyBorder="1" applyAlignment="1">
      <alignment vertical="top" wrapText="1"/>
    </xf>
    <xf numFmtId="0" fontId="0" fillId="0" borderId="10" xfId="0" applyBorder="1" applyAlignment="1">
      <alignment horizontal="right"/>
    </xf>
    <xf numFmtId="0" fontId="0" fillId="0" borderId="12" xfId="0" applyBorder="1" applyAlignment="1">
      <alignment horizontal="center"/>
    </xf>
    <xf numFmtId="167" fontId="0" fillId="0" borderId="12" xfId="0" applyNumberFormat="1" applyBorder="1" applyAlignment="1">
      <alignment horizontal="center"/>
    </xf>
    <xf numFmtId="167" fontId="2" fillId="0" borderId="13" xfId="0" applyNumberFormat="1" applyFont="1" applyBorder="1" applyAlignment="1">
      <alignment horizontal="center"/>
    </xf>
    <xf numFmtId="167" fontId="2" fillId="0" borderId="14" xfId="0" applyNumberFormat="1" applyFont="1" applyBorder="1" applyAlignment="1">
      <alignment horizontal="center"/>
    </xf>
    <xf numFmtId="0" fontId="0" fillId="0" borderId="15" xfId="0" applyBorder="1" applyAlignment="1">
      <alignment/>
    </xf>
    <xf numFmtId="167" fontId="0" fillId="0" borderId="16" xfId="0" applyNumberFormat="1" applyBorder="1" applyAlignment="1">
      <alignment/>
    </xf>
    <xf numFmtId="167" fontId="0" fillId="0" borderId="17" xfId="0" applyNumberFormat="1" applyBorder="1" applyAlignment="1">
      <alignment/>
    </xf>
    <xf numFmtId="167" fontId="0" fillId="0" borderId="18" xfId="0" applyNumberFormat="1" applyBorder="1" applyAlignment="1">
      <alignment/>
    </xf>
    <xf numFmtId="166" fontId="0" fillId="0" borderId="0" xfId="58" applyNumberFormat="1" applyAlignment="1">
      <alignment horizontal="right"/>
    </xf>
    <xf numFmtId="166" fontId="0" fillId="0" borderId="0" xfId="58" applyNumberFormat="1" applyFont="1" applyAlignment="1">
      <alignment horizontal="right"/>
    </xf>
    <xf numFmtId="167" fontId="0" fillId="0" borderId="0" xfId="0" applyNumberFormat="1" applyBorder="1" applyAlignment="1">
      <alignment/>
    </xf>
    <xf numFmtId="0" fontId="0" fillId="0" borderId="0" xfId="0" applyFill="1" applyBorder="1" applyAlignment="1">
      <alignment/>
    </xf>
    <xf numFmtId="0" fontId="0" fillId="0" borderId="11" xfId="0" applyFont="1" applyFill="1" applyBorder="1" applyAlignment="1">
      <alignment horizontal="left"/>
    </xf>
    <xf numFmtId="0" fontId="0" fillId="0" borderId="11" xfId="0" applyFill="1" applyBorder="1" applyAlignment="1">
      <alignment/>
    </xf>
    <xf numFmtId="167" fontId="0" fillId="0" borderId="10" xfId="0" applyNumberFormat="1" applyBorder="1" applyAlignment="1">
      <alignment/>
    </xf>
    <xf numFmtId="167" fontId="0" fillId="0" borderId="0" xfId="0" applyNumberFormat="1" applyAlignment="1">
      <alignment horizontal="center"/>
    </xf>
    <xf numFmtId="0" fontId="0" fillId="33" borderId="0" xfId="0" applyFill="1" applyAlignment="1">
      <alignment/>
    </xf>
    <xf numFmtId="2" fontId="0" fillId="33" borderId="11" xfId="0" applyNumberFormat="1" applyFill="1" applyBorder="1" applyAlignment="1">
      <alignment horizontal="center"/>
    </xf>
    <xf numFmtId="0" fontId="2" fillId="34" borderId="11" xfId="0" applyFont="1" applyFill="1" applyBorder="1" applyAlignment="1">
      <alignment/>
    </xf>
    <xf numFmtId="0" fontId="2" fillId="34" borderId="19" xfId="0" applyFont="1" applyFill="1" applyBorder="1" applyAlignment="1">
      <alignment/>
    </xf>
    <xf numFmtId="0" fontId="2" fillId="33" borderId="19" xfId="0" applyFont="1" applyFill="1" applyBorder="1" applyAlignment="1">
      <alignment/>
    </xf>
    <xf numFmtId="0" fontId="0" fillId="33" borderId="0" xfId="0" applyFill="1" applyBorder="1" applyAlignment="1">
      <alignment/>
    </xf>
    <xf numFmtId="0" fontId="2" fillId="33" borderId="13" xfId="0" applyFont="1" applyFill="1" applyBorder="1" applyAlignment="1">
      <alignment horizontal="center"/>
    </xf>
    <xf numFmtId="0" fontId="2" fillId="33" borderId="12" xfId="0" applyFont="1" applyFill="1" applyBorder="1" applyAlignment="1">
      <alignment horizontal="center"/>
    </xf>
    <xf numFmtId="0" fontId="0" fillId="33" borderId="12" xfId="0" applyFont="1" applyFill="1" applyBorder="1" applyAlignment="1">
      <alignment horizontal="center"/>
    </xf>
    <xf numFmtId="165" fontId="0" fillId="33" borderId="12" xfId="0" applyNumberFormat="1" applyFont="1" applyFill="1" applyBorder="1" applyAlignment="1">
      <alignment horizontal="center"/>
    </xf>
    <xf numFmtId="3" fontId="0" fillId="33" borderId="20" xfId="0" applyNumberFormat="1" applyFont="1" applyFill="1" applyBorder="1" applyAlignment="1">
      <alignment horizontal="center"/>
    </xf>
    <xf numFmtId="0" fontId="0" fillId="33" borderId="21" xfId="0" applyFont="1" applyFill="1" applyBorder="1" applyAlignment="1">
      <alignment horizontal="center"/>
    </xf>
    <xf numFmtId="0" fontId="0" fillId="33" borderId="10" xfId="0" applyFont="1" applyFill="1" applyBorder="1" applyAlignment="1">
      <alignment horizontal="center"/>
    </xf>
    <xf numFmtId="0" fontId="0" fillId="33" borderId="0" xfId="0" applyFont="1" applyFill="1" applyBorder="1" applyAlignment="1">
      <alignment horizontal="center"/>
    </xf>
    <xf numFmtId="165" fontId="0" fillId="33" borderId="10" xfId="0" applyNumberFormat="1" applyFont="1" applyFill="1" applyBorder="1" applyAlignment="1">
      <alignment horizontal="center"/>
    </xf>
    <xf numFmtId="165" fontId="0" fillId="33" borderId="0" xfId="0" applyNumberFormat="1" applyFont="1" applyFill="1" applyBorder="1" applyAlignment="1">
      <alignment horizontal="center"/>
    </xf>
    <xf numFmtId="0" fontId="2" fillId="34" borderId="19" xfId="0" applyFont="1" applyFill="1" applyBorder="1" applyAlignment="1">
      <alignment vertical="top" wrapText="1"/>
    </xf>
    <xf numFmtId="0" fontId="2" fillId="35" borderId="11" xfId="0" applyFont="1" applyFill="1" applyBorder="1" applyAlignment="1">
      <alignment horizontal="center"/>
    </xf>
    <xf numFmtId="0" fontId="2" fillId="35" borderId="19" xfId="0" applyFont="1" applyFill="1" applyBorder="1" applyAlignment="1">
      <alignment horizontal="center"/>
    </xf>
    <xf numFmtId="0" fontId="0" fillId="33" borderId="12" xfId="0" applyFill="1" applyBorder="1" applyAlignment="1">
      <alignment/>
    </xf>
    <xf numFmtId="0" fontId="0" fillId="36" borderId="0" xfId="0" applyFill="1" applyBorder="1" applyAlignment="1">
      <alignment/>
    </xf>
    <xf numFmtId="0" fontId="0" fillId="36" borderId="12" xfId="0" applyFill="1" applyBorder="1" applyAlignment="1">
      <alignment/>
    </xf>
    <xf numFmtId="0" fontId="0" fillId="36" borderId="12" xfId="0" applyFill="1" applyBorder="1" applyAlignment="1">
      <alignment/>
    </xf>
    <xf numFmtId="0" fontId="0" fillId="36" borderId="0" xfId="0" applyFill="1" applyBorder="1" applyAlignment="1">
      <alignment horizontal="left"/>
    </xf>
    <xf numFmtId="0" fontId="0" fillId="36" borderId="10" xfId="0" applyFill="1" applyBorder="1" applyAlignment="1">
      <alignment/>
    </xf>
    <xf numFmtId="0" fontId="0" fillId="36" borderId="12" xfId="0" applyFill="1" applyBorder="1" applyAlignment="1">
      <alignment horizontal="left"/>
    </xf>
    <xf numFmtId="167" fontId="0" fillId="36" borderId="12" xfId="0" applyNumberFormat="1" applyFill="1" applyBorder="1" applyAlignment="1">
      <alignment/>
    </xf>
    <xf numFmtId="167" fontId="0" fillId="36" borderId="10" xfId="0" applyNumberFormat="1" applyFill="1" applyBorder="1" applyAlignment="1">
      <alignment/>
    </xf>
    <xf numFmtId="0" fontId="2" fillId="36" borderId="12" xfId="0" applyFont="1" applyFill="1" applyBorder="1" applyAlignment="1">
      <alignment/>
    </xf>
    <xf numFmtId="167" fontId="0" fillId="36" borderId="0" xfId="0" applyNumberFormat="1" applyFill="1" applyBorder="1" applyAlignment="1">
      <alignment/>
    </xf>
    <xf numFmtId="0" fontId="7" fillId="36" borderId="12" xfId="0" applyFont="1" applyFill="1" applyBorder="1" applyAlignment="1">
      <alignment/>
    </xf>
    <xf numFmtId="0" fontId="0" fillId="36" borderId="14" xfId="0" applyFill="1" applyBorder="1" applyAlignment="1">
      <alignment/>
    </xf>
    <xf numFmtId="0" fontId="0" fillId="36" borderId="17" xfId="0" applyFill="1" applyBorder="1" applyAlignment="1">
      <alignment/>
    </xf>
    <xf numFmtId="167" fontId="0" fillId="36" borderId="14" xfId="0" applyNumberFormat="1" applyFill="1" applyBorder="1" applyAlignment="1">
      <alignment/>
    </xf>
    <xf numFmtId="167" fontId="0" fillId="36" borderId="16" xfId="0" applyNumberFormat="1" applyFill="1" applyBorder="1" applyAlignment="1">
      <alignment/>
    </xf>
    <xf numFmtId="0" fontId="2" fillId="35" borderId="11" xfId="0" applyFont="1" applyFill="1" applyBorder="1" applyAlignment="1">
      <alignment/>
    </xf>
    <xf numFmtId="0" fontId="0" fillId="35" borderId="0" xfId="0" applyFont="1" applyFill="1" applyAlignment="1">
      <alignment/>
    </xf>
    <xf numFmtId="0" fontId="0" fillId="33" borderId="15" xfId="0" applyFont="1" applyFill="1" applyBorder="1" applyAlignment="1">
      <alignment horizontal="center"/>
    </xf>
    <xf numFmtId="165" fontId="0" fillId="33" borderId="15" xfId="0" applyNumberFormat="1" applyFont="1" applyFill="1" applyBorder="1" applyAlignment="1">
      <alignment horizontal="center"/>
    </xf>
    <xf numFmtId="0" fontId="0" fillId="33" borderId="19" xfId="0" applyFill="1" applyBorder="1" applyAlignment="1">
      <alignment/>
    </xf>
    <xf numFmtId="0" fontId="0" fillId="33" borderId="11" xfId="0" applyFill="1" applyBorder="1" applyAlignment="1">
      <alignment horizontal="center"/>
    </xf>
    <xf numFmtId="167" fontId="0" fillId="36" borderId="12" xfId="0" applyNumberFormat="1" applyFill="1" applyBorder="1" applyAlignment="1">
      <alignment horizontal="right"/>
    </xf>
    <xf numFmtId="167" fontId="0" fillId="36" borderId="10" xfId="0" applyNumberFormat="1" applyFill="1" applyBorder="1" applyAlignment="1">
      <alignment horizontal="right"/>
    </xf>
    <xf numFmtId="0" fontId="0" fillId="36" borderId="0" xfId="0" applyFill="1" applyBorder="1" applyAlignment="1">
      <alignment horizontal="right"/>
    </xf>
    <xf numFmtId="0" fontId="0" fillId="36" borderId="12" xfId="0" applyFill="1" applyBorder="1" applyAlignment="1">
      <alignment horizontal="right"/>
    </xf>
    <xf numFmtId="0" fontId="2" fillId="36" borderId="22" xfId="0" applyFont="1" applyFill="1" applyBorder="1" applyAlignment="1">
      <alignment/>
    </xf>
    <xf numFmtId="0" fontId="0" fillId="36" borderId="23" xfId="0" applyFill="1" applyBorder="1" applyAlignment="1">
      <alignment/>
    </xf>
    <xf numFmtId="0" fontId="0" fillId="36" borderId="24" xfId="0" applyFill="1" applyBorder="1" applyAlignment="1">
      <alignment/>
    </xf>
    <xf numFmtId="0" fontId="0" fillId="33" borderId="25" xfId="0" applyFill="1" applyBorder="1" applyAlignment="1">
      <alignment/>
    </xf>
    <xf numFmtId="0" fontId="0" fillId="33" borderId="26" xfId="0" applyFill="1" applyBorder="1" applyAlignment="1">
      <alignment/>
    </xf>
    <xf numFmtId="0" fontId="0" fillId="33" borderId="27" xfId="0" applyFill="1" applyBorder="1" applyAlignment="1">
      <alignment/>
    </xf>
    <xf numFmtId="0" fontId="0" fillId="33" borderId="28" xfId="0" applyFill="1" applyBorder="1" applyAlignment="1">
      <alignment/>
    </xf>
    <xf numFmtId="0" fontId="0" fillId="33" borderId="29" xfId="0" applyFill="1" applyBorder="1" applyAlignment="1">
      <alignment/>
    </xf>
    <xf numFmtId="0" fontId="2" fillId="33" borderId="0" xfId="0" applyFont="1" applyFill="1" applyBorder="1" applyAlignment="1">
      <alignment/>
    </xf>
    <xf numFmtId="0" fontId="0" fillId="33" borderId="30" xfId="0" applyFill="1" applyBorder="1" applyAlignment="1">
      <alignment/>
    </xf>
    <xf numFmtId="0" fontId="0" fillId="33" borderId="31" xfId="0" applyFill="1" applyBorder="1" applyAlignment="1">
      <alignment/>
    </xf>
    <xf numFmtId="0" fontId="0" fillId="33" borderId="32" xfId="0" applyFill="1" applyBorder="1" applyAlignment="1">
      <alignment/>
    </xf>
    <xf numFmtId="0" fontId="0" fillId="0" borderId="0" xfId="0" applyFont="1" applyAlignment="1">
      <alignment vertical="top" wrapText="1"/>
    </xf>
    <xf numFmtId="0" fontId="0" fillId="0" borderId="0" xfId="0" applyFont="1" applyAlignment="1">
      <alignment horizontal="left"/>
    </xf>
    <xf numFmtId="0" fontId="0" fillId="33" borderId="33" xfId="0" applyFont="1" applyFill="1" applyBorder="1" applyAlignment="1">
      <alignment horizontal="center"/>
    </xf>
    <xf numFmtId="168" fontId="0" fillId="0" borderId="0" xfId="0" applyNumberFormat="1" applyAlignment="1">
      <alignment/>
    </xf>
    <xf numFmtId="167" fontId="0" fillId="0" borderId="15" xfId="0" applyNumberFormat="1" applyBorder="1" applyAlignment="1">
      <alignment/>
    </xf>
    <xf numFmtId="167" fontId="0" fillId="33" borderId="12" xfId="0" applyNumberFormat="1" applyFill="1" applyBorder="1" applyAlignment="1">
      <alignment horizontal="center"/>
    </xf>
    <xf numFmtId="167" fontId="0" fillId="33" borderId="0" xfId="0" applyNumberFormat="1" applyFill="1" applyAlignment="1">
      <alignment/>
    </xf>
    <xf numFmtId="167" fontId="0" fillId="33" borderId="10" xfId="0" applyNumberFormat="1" applyFill="1" applyBorder="1" applyAlignment="1">
      <alignment/>
    </xf>
    <xf numFmtId="167" fontId="0" fillId="33" borderId="0" xfId="0" applyNumberFormat="1" applyFill="1" applyBorder="1" applyAlignment="1">
      <alignment/>
    </xf>
    <xf numFmtId="167" fontId="0" fillId="33" borderId="15" xfId="0" applyNumberFormat="1" applyFill="1" applyBorder="1" applyAlignment="1">
      <alignment/>
    </xf>
    <xf numFmtId="167" fontId="0" fillId="33" borderId="12" xfId="0" applyNumberFormat="1" applyFont="1" applyFill="1" applyBorder="1" applyAlignment="1">
      <alignment horizontal="center"/>
    </xf>
    <xf numFmtId="167" fontId="0" fillId="33" borderId="0" xfId="0" applyNumberFormat="1" applyFont="1" applyFill="1" applyAlignment="1">
      <alignment/>
    </xf>
    <xf numFmtId="167" fontId="0" fillId="33" borderId="10" xfId="0" applyNumberFormat="1" applyFont="1" applyFill="1" applyBorder="1" applyAlignment="1">
      <alignment/>
    </xf>
    <xf numFmtId="167" fontId="0" fillId="33" borderId="0" xfId="0" applyNumberFormat="1" applyFont="1" applyFill="1" applyBorder="1" applyAlignment="1">
      <alignment/>
    </xf>
    <xf numFmtId="167" fontId="0" fillId="33" borderId="15" xfId="0" applyNumberFormat="1" applyFont="1" applyFill="1" applyBorder="1" applyAlignment="1">
      <alignment/>
    </xf>
    <xf numFmtId="167" fontId="0" fillId="33" borderId="0" xfId="0" applyNumberFormat="1" applyFill="1" applyAlignment="1">
      <alignment horizontal="center"/>
    </xf>
    <xf numFmtId="167" fontId="0" fillId="33" borderId="10" xfId="0" applyNumberFormat="1" applyFill="1" applyBorder="1" applyAlignment="1">
      <alignment horizontal="right"/>
    </xf>
    <xf numFmtId="167" fontId="0" fillId="33" borderId="0" xfId="0" applyNumberFormat="1" applyFill="1" applyBorder="1" applyAlignment="1">
      <alignment horizontal="right"/>
    </xf>
    <xf numFmtId="167" fontId="0" fillId="33" borderId="15" xfId="0" applyNumberFormat="1" applyFill="1" applyBorder="1" applyAlignment="1">
      <alignment horizontal="right"/>
    </xf>
    <xf numFmtId="167" fontId="0" fillId="0" borderId="10" xfId="0" applyNumberFormat="1" applyFill="1" applyBorder="1" applyAlignment="1">
      <alignment/>
    </xf>
    <xf numFmtId="167" fontId="0" fillId="0" borderId="0" xfId="0" applyNumberFormat="1" applyFill="1" applyBorder="1" applyAlignment="1">
      <alignment/>
    </xf>
    <xf numFmtId="167" fontId="0" fillId="0" borderId="15" xfId="0" applyNumberFormat="1" applyFill="1" applyBorder="1" applyAlignment="1">
      <alignment/>
    </xf>
    <xf numFmtId="167" fontId="0" fillId="0" borderId="10" xfId="0" applyNumberFormat="1" applyFont="1" applyBorder="1" applyAlignment="1">
      <alignment/>
    </xf>
    <xf numFmtId="0" fontId="0" fillId="0" borderId="11" xfId="0" applyNumberFormat="1" applyFont="1" applyFill="1" applyBorder="1" applyAlignment="1">
      <alignment horizontal="center" vertical="center" wrapText="1"/>
    </xf>
    <xf numFmtId="0" fontId="0" fillId="33" borderId="0" xfId="0" applyFill="1" applyBorder="1" applyAlignment="1">
      <alignment vertical="top" wrapText="1"/>
    </xf>
    <xf numFmtId="0" fontId="2" fillId="33" borderId="0" xfId="0" applyFont="1" applyFill="1" applyBorder="1" applyAlignment="1">
      <alignment vertical="top" wrapText="1"/>
    </xf>
    <xf numFmtId="0" fontId="0" fillId="0" borderId="0" xfId="0" applyFill="1" applyAlignment="1">
      <alignment/>
    </xf>
    <xf numFmtId="0" fontId="0" fillId="33" borderId="0" xfId="0" applyFill="1" applyBorder="1" applyAlignment="1">
      <alignment horizontal="center"/>
    </xf>
    <xf numFmtId="0" fontId="0" fillId="33" borderId="29" xfId="0" applyFill="1" applyBorder="1" applyAlignment="1">
      <alignment horizontal="center"/>
    </xf>
    <xf numFmtId="0" fontId="2" fillId="33" borderId="0" xfId="0" applyFont="1" applyFill="1" applyBorder="1" applyAlignment="1">
      <alignment horizontal="center"/>
    </xf>
    <xf numFmtId="0" fontId="0" fillId="33" borderId="0" xfId="0" applyFill="1" applyBorder="1" applyAlignment="1">
      <alignment horizontal="left"/>
    </xf>
    <xf numFmtId="0" fontId="2" fillId="33" borderId="0" xfId="0" applyFont="1" applyFill="1" applyBorder="1" applyAlignment="1">
      <alignment vertical="center"/>
    </xf>
    <xf numFmtId="0" fontId="2" fillId="33" borderId="10" xfId="0" applyFont="1" applyFill="1" applyBorder="1" applyAlignment="1">
      <alignment vertical="top" wrapText="1"/>
    </xf>
    <xf numFmtId="0" fontId="2" fillId="33" borderId="11" xfId="0" applyFont="1" applyFill="1" applyBorder="1" applyAlignment="1">
      <alignment/>
    </xf>
    <xf numFmtId="0" fontId="2" fillId="33" borderId="0" xfId="0" applyFont="1" applyFill="1" applyBorder="1" applyAlignment="1">
      <alignment vertical="top"/>
    </xf>
    <xf numFmtId="44" fontId="0" fillId="33" borderId="0" xfId="0" applyNumberFormat="1" applyFill="1" applyBorder="1" applyAlignment="1">
      <alignment horizontal="center"/>
    </xf>
    <xf numFmtId="0" fontId="12" fillId="33" borderId="0" xfId="0" applyFont="1" applyFill="1" applyBorder="1" applyAlignment="1">
      <alignment/>
    </xf>
    <xf numFmtId="0" fontId="0" fillId="33" borderId="0" xfId="0" applyFont="1" applyFill="1" applyBorder="1" applyAlignment="1">
      <alignment/>
    </xf>
    <xf numFmtId="0" fontId="12" fillId="33" borderId="0" xfId="0" applyFont="1" applyFill="1" applyBorder="1" applyAlignment="1" quotePrefix="1">
      <alignment/>
    </xf>
    <xf numFmtId="0" fontId="0" fillId="33" borderId="31" xfId="0" applyFont="1" applyFill="1" applyBorder="1" applyAlignment="1">
      <alignment/>
    </xf>
    <xf numFmtId="44" fontId="0" fillId="33" borderId="31" xfId="0" applyNumberFormat="1" applyFill="1" applyBorder="1" applyAlignment="1">
      <alignment horizontal="center"/>
    </xf>
    <xf numFmtId="0" fontId="0" fillId="33" borderId="31" xfId="0" applyFill="1" applyBorder="1" applyAlignment="1">
      <alignment horizontal="center"/>
    </xf>
    <xf numFmtId="0" fontId="0" fillId="33" borderId="32" xfId="0" applyFill="1" applyBorder="1" applyAlignment="1">
      <alignment horizontal="center"/>
    </xf>
    <xf numFmtId="0" fontId="2" fillId="0" borderId="11" xfId="0" applyFont="1" applyFill="1" applyBorder="1" applyAlignment="1">
      <alignment/>
    </xf>
    <xf numFmtId="44" fontId="0" fillId="0" borderId="11" xfId="0" applyNumberFormat="1" applyFill="1" applyBorder="1" applyAlignment="1">
      <alignment horizontal="center"/>
    </xf>
    <xf numFmtId="0" fontId="0" fillId="0" borderId="11" xfId="0" applyFill="1" applyBorder="1" applyAlignment="1">
      <alignment horizontal="center"/>
    </xf>
    <xf numFmtId="0" fontId="0" fillId="0" borderId="11" xfId="0" applyFill="1" applyBorder="1" applyAlignment="1">
      <alignment horizontal="left"/>
    </xf>
    <xf numFmtId="0" fontId="0" fillId="0" borderId="11" xfId="0" applyFont="1" applyFill="1" applyBorder="1" applyAlignment="1">
      <alignment/>
    </xf>
    <xf numFmtId="0" fontId="0" fillId="33" borderId="0" xfId="0" applyFont="1" applyFill="1" applyAlignment="1">
      <alignment/>
    </xf>
    <xf numFmtId="0" fontId="2" fillId="36" borderId="34" xfId="0" applyFont="1" applyFill="1" applyBorder="1" applyAlignment="1">
      <alignment vertical="top" wrapText="1"/>
    </xf>
    <xf numFmtId="0" fontId="0" fillId="36" borderId="34" xfId="0" applyFont="1" applyFill="1" applyBorder="1" applyAlignment="1">
      <alignment horizontal="center" vertical="top" wrapText="1"/>
    </xf>
    <xf numFmtId="0" fontId="0" fillId="36" borderId="29" xfId="0" applyFont="1" applyFill="1" applyBorder="1" applyAlignment="1" quotePrefix="1">
      <alignment vertical="top" wrapText="1"/>
    </xf>
    <xf numFmtId="0" fontId="0" fillId="36" borderId="32" xfId="0" applyFont="1" applyFill="1" applyBorder="1" applyAlignment="1" quotePrefix="1">
      <alignment vertical="top" wrapText="1"/>
    </xf>
    <xf numFmtId="0" fontId="0" fillId="36" borderId="32" xfId="0" applyFont="1" applyFill="1" applyBorder="1" applyAlignment="1">
      <alignment vertical="top" wrapText="1"/>
    </xf>
    <xf numFmtId="0" fontId="0" fillId="36" borderId="29" xfId="0" applyFont="1" applyFill="1" applyBorder="1" applyAlignment="1">
      <alignment vertical="top" wrapText="1"/>
    </xf>
    <xf numFmtId="0" fontId="2" fillId="36" borderId="35" xfId="0" applyFont="1" applyFill="1" applyBorder="1" applyAlignment="1">
      <alignment horizontal="left" vertical="top" wrapText="1" indent="3"/>
    </xf>
    <xf numFmtId="0" fontId="2" fillId="36" borderId="36" xfId="0" applyFont="1" applyFill="1" applyBorder="1" applyAlignment="1">
      <alignment horizontal="left" vertical="top" wrapText="1" indent="3"/>
    </xf>
    <xf numFmtId="0" fontId="0" fillId="36" borderId="34" xfId="0" applyFont="1" applyFill="1" applyBorder="1" applyAlignment="1">
      <alignment vertical="top" wrapText="1"/>
    </xf>
    <xf numFmtId="0" fontId="2" fillId="36" borderId="36" xfId="0" applyFont="1" applyFill="1" applyBorder="1" applyAlignment="1">
      <alignment vertical="top" wrapText="1"/>
    </xf>
    <xf numFmtId="0" fontId="13" fillId="36" borderId="29" xfId="0" applyFont="1" applyFill="1" applyBorder="1" applyAlignment="1">
      <alignment vertical="top" wrapText="1"/>
    </xf>
    <xf numFmtId="0" fontId="2" fillId="36" borderId="29" xfId="0" applyFont="1" applyFill="1" applyBorder="1" applyAlignment="1">
      <alignment horizontal="left" vertical="top" wrapText="1" indent="2"/>
    </xf>
    <xf numFmtId="0" fontId="14" fillId="36" borderId="29" xfId="0" applyFont="1" applyFill="1" applyBorder="1" applyAlignment="1">
      <alignment vertical="top" wrapText="1"/>
    </xf>
    <xf numFmtId="0" fontId="2" fillId="36" borderId="32" xfId="0" applyFont="1" applyFill="1" applyBorder="1" applyAlignment="1">
      <alignment horizontal="left" vertical="top" wrapText="1" indent="2"/>
    </xf>
    <xf numFmtId="0" fontId="8" fillId="36" borderId="29" xfId="0" applyFont="1" applyFill="1" applyBorder="1" applyAlignment="1">
      <alignment vertical="top" wrapText="1"/>
    </xf>
    <xf numFmtId="0" fontId="2" fillId="36" borderId="0" xfId="0" applyFont="1" applyFill="1" applyBorder="1" applyAlignment="1">
      <alignment/>
    </xf>
    <xf numFmtId="0" fontId="2" fillId="0" borderId="0" xfId="0" applyFont="1" applyFill="1" applyBorder="1" applyAlignment="1">
      <alignment/>
    </xf>
    <xf numFmtId="0" fontId="0" fillId="33" borderId="20" xfId="0" applyFill="1" applyBorder="1" applyAlignment="1">
      <alignment/>
    </xf>
    <xf numFmtId="0" fontId="0" fillId="33" borderId="21" xfId="0" applyFill="1" applyBorder="1" applyAlignment="1">
      <alignment/>
    </xf>
    <xf numFmtId="0" fontId="0" fillId="33" borderId="33" xfId="0" applyFill="1" applyBorder="1" applyAlignment="1">
      <alignment/>
    </xf>
    <xf numFmtId="0" fontId="0" fillId="33" borderId="10" xfId="0" applyFill="1" applyBorder="1" applyAlignment="1">
      <alignment/>
    </xf>
    <xf numFmtId="0" fontId="0" fillId="33" borderId="15" xfId="0" applyFill="1" applyBorder="1" applyAlignment="1">
      <alignment/>
    </xf>
    <xf numFmtId="0" fontId="0" fillId="33" borderId="16" xfId="0" applyFill="1" applyBorder="1" applyAlignment="1">
      <alignment/>
    </xf>
    <xf numFmtId="0" fontId="0" fillId="33" borderId="17" xfId="0" applyFill="1" applyBorder="1" applyAlignment="1">
      <alignment/>
    </xf>
    <xf numFmtId="0" fontId="0" fillId="33" borderId="18" xfId="0" applyFill="1" applyBorder="1" applyAlignment="1">
      <alignment/>
    </xf>
    <xf numFmtId="0" fontId="2" fillId="33" borderId="20" xfId="0" applyFont="1" applyFill="1" applyBorder="1" applyAlignment="1">
      <alignment horizontal="right"/>
    </xf>
    <xf numFmtId="0" fontId="2" fillId="33" borderId="16" xfId="0" applyFont="1" applyFill="1" applyBorder="1" applyAlignment="1">
      <alignment horizontal="right"/>
    </xf>
    <xf numFmtId="0" fontId="0" fillId="37" borderId="17" xfId="0" applyFill="1" applyBorder="1" applyAlignment="1">
      <alignment/>
    </xf>
    <xf numFmtId="0" fontId="2" fillId="35" borderId="37" xfId="0" applyFont="1" applyFill="1" applyBorder="1" applyAlignment="1">
      <alignment horizontal="center" wrapText="1"/>
    </xf>
    <xf numFmtId="0" fontId="0" fillId="0" borderId="10" xfId="0" applyFont="1" applyBorder="1" applyAlignment="1">
      <alignment vertical="top" wrapText="1"/>
    </xf>
    <xf numFmtId="0" fontId="0" fillId="0" borderId="11" xfId="0" applyFont="1" applyBorder="1" applyAlignment="1">
      <alignment horizontal="right"/>
    </xf>
    <xf numFmtId="167" fontId="0" fillId="0" borderId="0" xfId="0" applyNumberFormat="1" applyFont="1" applyBorder="1" applyAlignment="1">
      <alignment/>
    </xf>
    <xf numFmtId="0" fontId="2" fillId="33" borderId="11" xfId="0" applyFont="1" applyFill="1" applyBorder="1" applyAlignment="1">
      <alignment horizontal="center"/>
    </xf>
    <xf numFmtId="0" fontId="2" fillId="0" borderId="11" xfId="0" applyFont="1" applyFill="1" applyBorder="1" applyAlignment="1">
      <alignment horizontal="center"/>
    </xf>
    <xf numFmtId="0" fontId="0" fillId="36" borderId="35" xfId="0" applyFont="1" applyFill="1" applyBorder="1" applyAlignment="1">
      <alignment horizontal="left" vertical="top" wrapText="1" indent="1"/>
    </xf>
    <xf numFmtId="0" fontId="0" fillId="36" borderId="36" xfId="0" applyFont="1" applyFill="1" applyBorder="1" applyAlignment="1">
      <alignment horizontal="left" vertical="top" wrapText="1" indent="1"/>
    </xf>
    <xf numFmtId="9" fontId="0" fillId="0" borderId="11" xfId="59" applyFill="1" applyBorder="1" applyAlignment="1">
      <alignment horizontal="center"/>
    </xf>
    <xf numFmtId="2" fontId="0" fillId="33" borderId="11" xfId="59" applyNumberFormat="1" applyFill="1" applyBorder="1" applyAlignment="1">
      <alignment horizontal="center"/>
    </xf>
    <xf numFmtId="167" fontId="0" fillId="33" borderId="0" xfId="59" applyNumberFormat="1" applyFill="1" applyBorder="1" applyAlignment="1">
      <alignment/>
    </xf>
    <xf numFmtId="9" fontId="0" fillId="0" borderId="11" xfId="59" applyNumberFormat="1" applyFont="1" applyFill="1" applyBorder="1" applyAlignment="1">
      <alignment horizontal="center"/>
    </xf>
    <xf numFmtId="0" fontId="5" fillId="33" borderId="0" xfId="0" applyFont="1" applyFill="1" applyAlignment="1" quotePrefix="1">
      <alignment/>
    </xf>
    <xf numFmtId="0" fontId="5" fillId="33" borderId="0" xfId="0" applyFont="1" applyFill="1" applyBorder="1" applyAlignment="1" quotePrefix="1">
      <alignment/>
    </xf>
    <xf numFmtId="0" fontId="5" fillId="33" borderId="0" xfId="52" applyFont="1" applyFill="1" applyBorder="1" applyAlignment="1" applyProtection="1" quotePrefix="1">
      <alignment/>
      <protection/>
    </xf>
    <xf numFmtId="0" fontId="5" fillId="33" borderId="0" xfId="0" applyFont="1" applyFill="1" applyBorder="1" applyAlignment="1">
      <alignment/>
    </xf>
    <xf numFmtId="0" fontId="5" fillId="33" borderId="0" xfId="0" applyFont="1" applyFill="1" applyAlignment="1">
      <alignment/>
    </xf>
    <xf numFmtId="0" fontId="0" fillId="38" borderId="0" xfId="0" applyFill="1" applyBorder="1" applyAlignment="1">
      <alignment/>
    </xf>
    <xf numFmtId="0" fontId="16" fillId="36" borderId="19" xfId="0" applyFont="1" applyFill="1" applyBorder="1" applyAlignment="1">
      <alignment horizontal="left"/>
    </xf>
    <xf numFmtId="0" fontId="16" fillId="36" borderId="37" xfId="0" applyFont="1" applyFill="1" applyBorder="1" applyAlignment="1">
      <alignment horizontal="left"/>
    </xf>
    <xf numFmtId="0" fontId="16" fillId="36" borderId="38" xfId="0" applyFont="1" applyFill="1" applyBorder="1" applyAlignment="1">
      <alignment horizontal="left"/>
    </xf>
    <xf numFmtId="0" fontId="2" fillId="0" borderId="20" xfId="0" applyFont="1" applyFill="1" applyBorder="1" applyAlignment="1">
      <alignment horizontal="left" vertical="top" wrapText="1"/>
    </xf>
    <xf numFmtId="0" fontId="2" fillId="0" borderId="21" xfId="0" applyFont="1" applyFill="1" applyBorder="1" applyAlignment="1">
      <alignment horizontal="left" vertical="top" wrapText="1"/>
    </xf>
    <xf numFmtId="0" fontId="2" fillId="0" borderId="33" xfId="0" applyFont="1" applyFill="1" applyBorder="1" applyAlignment="1">
      <alignment horizontal="left" vertical="top" wrapText="1"/>
    </xf>
    <xf numFmtId="0" fontId="2" fillId="0" borderId="10"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15" xfId="0" applyFont="1" applyFill="1" applyBorder="1" applyAlignment="1">
      <alignment horizontal="left" vertical="top" wrapText="1"/>
    </xf>
    <xf numFmtId="0" fontId="2" fillId="0" borderId="16" xfId="0" applyFont="1" applyFill="1" applyBorder="1" applyAlignment="1">
      <alignment horizontal="left" vertical="top" wrapText="1"/>
    </xf>
    <xf numFmtId="0" fontId="2" fillId="0" borderId="17" xfId="0" applyFont="1" applyFill="1" applyBorder="1" applyAlignment="1">
      <alignment horizontal="left" vertical="top" wrapText="1"/>
    </xf>
    <xf numFmtId="0" fontId="2" fillId="0" borderId="18" xfId="0" applyFont="1" applyFill="1" applyBorder="1" applyAlignment="1">
      <alignment horizontal="left" vertical="top" wrapText="1"/>
    </xf>
    <xf numFmtId="0" fontId="2" fillId="36" borderId="20" xfId="0" applyFont="1" applyFill="1" applyBorder="1" applyAlignment="1">
      <alignment horizontal="left" vertical="top" wrapText="1"/>
    </xf>
    <xf numFmtId="0" fontId="2" fillId="36" borderId="21" xfId="0" applyFont="1" applyFill="1" applyBorder="1" applyAlignment="1">
      <alignment horizontal="left" vertical="top" wrapText="1"/>
    </xf>
    <xf numFmtId="0" fontId="2" fillId="36" borderId="33" xfId="0" applyFont="1" applyFill="1" applyBorder="1" applyAlignment="1">
      <alignment horizontal="left" vertical="top" wrapText="1"/>
    </xf>
    <xf numFmtId="0" fontId="2" fillId="36" borderId="10" xfId="0" applyFont="1" applyFill="1" applyBorder="1" applyAlignment="1">
      <alignment horizontal="left" vertical="top" wrapText="1"/>
    </xf>
    <xf numFmtId="0" fontId="2" fillId="36" borderId="0" xfId="0" applyFont="1" applyFill="1" applyBorder="1" applyAlignment="1">
      <alignment horizontal="left" vertical="top" wrapText="1"/>
    </xf>
    <xf numFmtId="0" fontId="2" fillId="36" borderId="15" xfId="0" applyFont="1" applyFill="1" applyBorder="1" applyAlignment="1">
      <alignment horizontal="left" vertical="top" wrapText="1"/>
    </xf>
    <xf numFmtId="0" fontId="2" fillId="36" borderId="16" xfId="0" applyFont="1" applyFill="1" applyBorder="1" applyAlignment="1">
      <alignment horizontal="left" vertical="top" wrapText="1"/>
    </xf>
    <xf numFmtId="0" fontId="2" fillId="36" borderId="17" xfId="0" applyFont="1" applyFill="1" applyBorder="1" applyAlignment="1">
      <alignment horizontal="left" vertical="top" wrapText="1"/>
    </xf>
    <xf numFmtId="0" fontId="2" fillId="36" borderId="18" xfId="0" applyFont="1" applyFill="1" applyBorder="1" applyAlignment="1">
      <alignment horizontal="left" vertical="top" wrapText="1"/>
    </xf>
    <xf numFmtId="0" fontId="7" fillId="36" borderId="10" xfId="0" applyFont="1" applyFill="1" applyBorder="1" applyAlignment="1">
      <alignment horizontal="left" vertical="top"/>
    </xf>
    <xf numFmtId="0" fontId="7" fillId="36" borderId="0" xfId="0" applyFont="1" applyFill="1" applyBorder="1" applyAlignment="1">
      <alignment horizontal="left" vertical="top"/>
    </xf>
    <xf numFmtId="0" fontId="7" fillId="36" borderId="15" xfId="0" applyFont="1" applyFill="1" applyBorder="1" applyAlignment="1">
      <alignment horizontal="left" vertical="top"/>
    </xf>
    <xf numFmtId="0" fontId="0" fillId="36" borderId="10" xfId="0" applyFill="1" applyBorder="1" applyAlignment="1">
      <alignment horizontal="left" vertical="top"/>
    </xf>
    <xf numFmtId="0" fontId="0" fillId="36" borderId="0" xfId="0" applyFill="1" applyBorder="1" applyAlignment="1">
      <alignment horizontal="left" vertical="top"/>
    </xf>
    <xf numFmtId="0" fontId="0" fillId="36" borderId="15" xfId="0" applyFill="1" applyBorder="1" applyAlignment="1">
      <alignment horizontal="left" vertical="top"/>
    </xf>
    <xf numFmtId="0" fontId="2" fillId="35" borderId="37" xfId="0" applyFont="1" applyFill="1" applyBorder="1" applyAlignment="1">
      <alignment horizontal="left"/>
    </xf>
    <xf numFmtId="0" fontId="2" fillId="35" borderId="38" xfId="0" applyFont="1" applyFill="1" applyBorder="1" applyAlignment="1">
      <alignment horizontal="left"/>
    </xf>
    <xf numFmtId="0" fontId="2" fillId="36" borderId="20" xfId="0" applyFont="1" applyFill="1" applyBorder="1" applyAlignment="1">
      <alignment horizontal="center" vertical="center" wrapText="1"/>
    </xf>
    <xf numFmtId="0" fontId="2" fillId="36" borderId="33" xfId="0" applyFont="1" applyFill="1" applyBorder="1" applyAlignment="1">
      <alignment horizontal="center" vertical="center" wrapText="1"/>
    </xf>
    <xf numFmtId="0" fontId="2" fillId="36" borderId="10" xfId="0" applyFont="1" applyFill="1" applyBorder="1" applyAlignment="1">
      <alignment horizontal="center" vertical="center" wrapText="1"/>
    </xf>
    <xf numFmtId="0" fontId="2" fillId="36" borderId="15" xfId="0" applyFont="1" applyFill="1" applyBorder="1" applyAlignment="1">
      <alignment horizontal="center" vertical="center" wrapText="1"/>
    </xf>
    <xf numFmtId="0" fontId="2" fillId="36" borderId="16" xfId="0" applyFont="1" applyFill="1" applyBorder="1" applyAlignment="1">
      <alignment horizontal="center" vertical="center" wrapText="1"/>
    </xf>
    <xf numFmtId="0" fontId="2" fillId="36" borderId="18" xfId="0" applyFont="1" applyFill="1" applyBorder="1" applyAlignment="1">
      <alignment horizontal="center" vertical="center" wrapText="1"/>
    </xf>
    <xf numFmtId="0" fontId="2" fillId="36" borderId="20" xfId="0" applyFont="1" applyFill="1" applyBorder="1" applyAlignment="1">
      <alignment horizontal="left" vertical="center"/>
    </xf>
    <xf numFmtId="0" fontId="2" fillId="36" borderId="21" xfId="0" applyFont="1" applyFill="1" applyBorder="1" applyAlignment="1">
      <alignment horizontal="left" vertical="center"/>
    </xf>
    <xf numFmtId="0" fontId="2" fillId="36" borderId="10" xfId="0" applyFont="1" applyFill="1" applyBorder="1" applyAlignment="1">
      <alignment horizontal="left" vertical="center"/>
    </xf>
    <xf numFmtId="0" fontId="2" fillId="36" borderId="0" xfId="0" applyFont="1" applyFill="1" applyBorder="1" applyAlignment="1">
      <alignment horizontal="left" vertical="center"/>
    </xf>
    <xf numFmtId="0" fontId="2" fillId="36" borderId="16" xfId="0" applyFont="1" applyFill="1" applyBorder="1" applyAlignment="1">
      <alignment horizontal="left" vertical="center"/>
    </xf>
    <xf numFmtId="0" fontId="2" fillId="36" borderId="17" xfId="0" applyFont="1" applyFill="1" applyBorder="1" applyAlignment="1">
      <alignment horizontal="left" vertical="center"/>
    </xf>
    <xf numFmtId="0" fontId="0" fillId="36" borderId="10" xfId="0" applyFont="1" applyFill="1" applyBorder="1" applyAlignment="1">
      <alignment horizontal="left" vertical="top"/>
    </xf>
    <xf numFmtId="0" fontId="0" fillId="0" borderId="0" xfId="0" applyAlignment="1">
      <alignment horizontal="left" vertical="top"/>
    </xf>
    <xf numFmtId="0" fontId="0" fillId="0" borderId="15" xfId="0" applyBorder="1" applyAlignment="1">
      <alignment horizontal="left" vertical="top"/>
    </xf>
    <xf numFmtId="0" fontId="0" fillId="0" borderId="10" xfId="0" applyBorder="1" applyAlignment="1">
      <alignment horizontal="left" vertical="top"/>
    </xf>
    <xf numFmtId="0" fontId="0" fillId="0" borderId="10" xfId="0" applyBorder="1" applyAlignment="1" quotePrefix="1">
      <alignment horizontal="left"/>
    </xf>
    <xf numFmtId="0" fontId="0" fillId="0" borderId="0" xfId="0" applyBorder="1" applyAlignment="1">
      <alignment horizontal="left"/>
    </xf>
    <xf numFmtId="0" fontId="0" fillId="0" borderId="15" xfId="0" applyBorder="1" applyAlignment="1">
      <alignment horizontal="left"/>
    </xf>
    <xf numFmtId="0" fontId="0" fillId="0" borderId="16" xfId="0" applyBorder="1" applyAlignment="1" quotePrefix="1">
      <alignment horizontal="left"/>
    </xf>
    <xf numFmtId="0" fontId="0" fillId="0" borderId="17" xfId="0" applyBorder="1" applyAlignment="1">
      <alignment horizontal="left"/>
    </xf>
    <xf numFmtId="0" fontId="0" fillId="0" borderId="18" xfId="0" applyBorder="1" applyAlignment="1">
      <alignment horizontal="left"/>
    </xf>
    <xf numFmtId="0" fontId="0" fillId="0" borderId="10" xfId="0" applyBorder="1" applyAlignment="1">
      <alignment horizontal="left"/>
    </xf>
    <xf numFmtId="0" fontId="2" fillId="0" borderId="10" xfId="0" applyFont="1" applyBorder="1" applyAlignment="1">
      <alignment horizontal="left"/>
    </xf>
    <xf numFmtId="0" fontId="2" fillId="0" borderId="0" xfId="0" applyFont="1" applyBorder="1" applyAlignment="1">
      <alignment horizontal="left"/>
    </xf>
    <xf numFmtId="0" fontId="2" fillId="0" borderId="15" xfId="0" applyFont="1" applyBorder="1" applyAlignment="1">
      <alignment horizontal="left"/>
    </xf>
    <xf numFmtId="0" fontId="0" fillId="0" borderId="10" xfId="0" applyFont="1" applyBorder="1" applyAlignment="1" quotePrefix="1">
      <alignment horizontal="left"/>
    </xf>
    <xf numFmtId="0" fontId="0" fillId="0" borderId="0" xfId="0" applyFont="1" applyBorder="1" applyAlignment="1">
      <alignment horizontal="left"/>
    </xf>
    <xf numFmtId="0" fontId="0" fillId="0" borderId="15" xfId="0" applyFont="1" applyBorder="1" applyAlignment="1">
      <alignment horizontal="left"/>
    </xf>
    <xf numFmtId="0" fontId="0" fillId="0" borderId="20" xfId="0" applyFont="1" applyBorder="1" applyAlignment="1">
      <alignment horizontal="left"/>
    </xf>
    <xf numFmtId="0" fontId="0" fillId="0" borderId="21" xfId="0" applyBorder="1" applyAlignment="1">
      <alignment horizontal="left"/>
    </xf>
    <xf numFmtId="0" fontId="0" fillId="0" borderId="33" xfId="0" applyBorder="1" applyAlignment="1">
      <alignment horizontal="left"/>
    </xf>
    <xf numFmtId="0" fontId="0" fillId="0" borderId="20" xfId="0" applyFont="1" applyBorder="1" applyAlignment="1">
      <alignment horizontal="left" vertical="center" wrapText="1"/>
    </xf>
    <xf numFmtId="0" fontId="0" fillId="0" borderId="21" xfId="0" applyFont="1" applyBorder="1" applyAlignment="1">
      <alignment horizontal="left" vertical="center" wrapText="1"/>
    </xf>
    <xf numFmtId="0" fontId="0" fillId="0" borderId="33" xfId="0" applyFont="1" applyBorder="1" applyAlignment="1">
      <alignment horizontal="left" vertical="center" wrapText="1"/>
    </xf>
    <xf numFmtId="0" fontId="0" fillId="0" borderId="10" xfId="0" applyFont="1" applyBorder="1" applyAlignment="1">
      <alignment horizontal="left" vertical="center" wrapText="1"/>
    </xf>
    <xf numFmtId="0" fontId="0" fillId="0" borderId="0" xfId="0" applyFont="1" applyBorder="1" applyAlignment="1">
      <alignment horizontal="left" vertical="center" wrapText="1"/>
    </xf>
    <xf numFmtId="0" fontId="0" fillId="0" borderId="15" xfId="0" applyFont="1" applyBorder="1" applyAlignment="1">
      <alignment horizontal="left" vertical="center" wrapText="1"/>
    </xf>
    <xf numFmtId="0" fontId="0" fillId="0" borderId="16" xfId="0" applyFont="1" applyBorder="1" applyAlignment="1">
      <alignment horizontal="left" vertical="center" wrapText="1"/>
    </xf>
    <xf numFmtId="0" fontId="0" fillId="0" borderId="17" xfId="0" applyFont="1" applyBorder="1" applyAlignment="1">
      <alignment horizontal="left" vertical="center" wrapText="1"/>
    </xf>
    <xf numFmtId="0" fontId="0" fillId="0" borderId="18" xfId="0" applyFont="1" applyBorder="1" applyAlignment="1">
      <alignment horizontal="left" vertical="center" wrapText="1"/>
    </xf>
    <xf numFmtId="49" fontId="0" fillId="33" borderId="20" xfId="0" applyNumberFormat="1" applyFont="1" applyFill="1" applyBorder="1" applyAlignment="1">
      <alignment horizontal="left" vertical="center" wrapText="1"/>
    </xf>
    <xf numFmtId="49" fontId="0" fillId="33" borderId="21" xfId="0" applyNumberFormat="1" applyFont="1" applyFill="1" applyBorder="1" applyAlignment="1">
      <alignment horizontal="left" vertical="center" wrapText="1"/>
    </xf>
    <xf numFmtId="49" fontId="0" fillId="33" borderId="33" xfId="0" applyNumberFormat="1" applyFont="1" applyFill="1" applyBorder="1" applyAlignment="1">
      <alignment horizontal="left" vertical="center" wrapText="1"/>
    </xf>
    <xf numFmtId="49" fontId="0" fillId="33" borderId="10" xfId="0" applyNumberFormat="1" applyFont="1" applyFill="1" applyBorder="1" applyAlignment="1">
      <alignment horizontal="left" vertical="center" wrapText="1"/>
    </xf>
    <xf numFmtId="49" fontId="0" fillId="33" borderId="0" xfId="0" applyNumberFormat="1" applyFont="1" applyFill="1" applyBorder="1" applyAlignment="1">
      <alignment horizontal="left" vertical="center" wrapText="1"/>
    </xf>
    <xf numFmtId="49" fontId="0" fillId="33" borderId="15" xfId="0" applyNumberFormat="1" applyFont="1" applyFill="1" applyBorder="1" applyAlignment="1">
      <alignment horizontal="left" vertical="center" wrapText="1"/>
    </xf>
    <xf numFmtId="49" fontId="0" fillId="33" borderId="16" xfId="0" applyNumberFormat="1" applyFont="1" applyFill="1" applyBorder="1" applyAlignment="1">
      <alignment horizontal="left" vertical="center" wrapText="1"/>
    </xf>
    <xf numFmtId="49" fontId="0" fillId="33" borderId="17" xfId="0" applyNumberFormat="1" applyFont="1" applyFill="1" applyBorder="1" applyAlignment="1">
      <alignment horizontal="left" vertical="center" wrapText="1"/>
    </xf>
    <xf numFmtId="49" fontId="0" fillId="33" borderId="18" xfId="0" applyNumberFormat="1" applyFont="1" applyFill="1" applyBorder="1" applyAlignment="1">
      <alignment horizontal="left" vertical="center" wrapText="1"/>
    </xf>
    <xf numFmtId="0" fontId="2" fillId="33" borderId="19" xfId="0" applyFont="1" applyFill="1" applyBorder="1" applyAlignment="1">
      <alignment horizontal="left"/>
    </xf>
    <xf numFmtId="0" fontId="2" fillId="33" borderId="37" xfId="0" applyFont="1" applyFill="1" applyBorder="1" applyAlignment="1">
      <alignment horizontal="left"/>
    </xf>
    <xf numFmtId="0" fontId="2" fillId="33" borderId="38" xfId="0" applyFont="1" applyFill="1" applyBorder="1" applyAlignment="1">
      <alignment horizontal="left"/>
    </xf>
    <xf numFmtId="0" fontId="2" fillId="33" borderId="13" xfId="0" applyFont="1" applyFill="1" applyBorder="1" applyAlignment="1">
      <alignment horizontal="left" vertical="center"/>
    </xf>
    <xf numFmtId="0" fontId="2" fillId="33" borderId="12" xfId="0" applyFont="1" applyFill="1" applyBorder="1" applyAlignment="1">
      <alignment horizontal="left" vertical="center"/>
    </xf>
    <xf numFmtId="0" fontId="2" fillId="33" borderId="14" xfId="0" applyFont="1" applyFill="1" applyBorder="1" applyAlignment="1">
      <alignment horizontal="left" vertical="center"/>
    </xf>
    <xf numFmtId="0" fontId="12" fillId="33" borderId="11" xfId="0" applyFont="1" applyFill="1" applyBorder="1" applyAlignment="1">
      <alignment horizontal="center"/>
    </xf>
    <xf numFmtId="0" fontId="2" fillId="0" borderId="13" xfId="0" applyFont="1" applyFill="1" applyBorder="1" applyAlignment="1">
      <alignment horizontal="left" vertical="top"/>
    </xf>
    <xf numFmtId="0" fontId="2" fillId="0" borderId="12" xfId="0" applyFont="1" applyFill="1" applyBorder="1" applyAlignment="1">
      <alignment horizontal="left" vertical="top"/>
    </xf>
    <xf numFmtId="0" fontId="2" fillId="0" borderId="14" xfId="0" applyFont="1" applyFill="1" applyBorder="1" applyAlignment="1">
      <alignment horizontal="left" vertical="top"/>
    </xf>
    <xf numFmtId="167" fontId="0" fillId="0" borderId="11" xfId="59" applyNumberFormat="1" applyFill="1" applyBorder="1" applyAlignment="1">
      <alignment horizontal="center"/>
    </xf>
    <xf numFmtId="167" fontId="0" fillId="0" borderId="11" xfId="59" applyNumberFormat="1" applyFont="1" applyFill="1" applyBorder="1" applyAlignment="1">
      <alignment horizontal="left"/>
    </xf>
    <xf numFmtId="167" fontId="0" fillId="0" borderId="11" xfId="59" applyNumberFormat="1" applyFill="1" applyBorder="1" applyAlignment="1">
      <alignment horizontal="left"/>
    </xf>
    <xf numFmtId="0" fontId="2" fillId="0" borderId="13" xfId="0" applyFont="1" applyFill="1" applyBorder="1" applyAlignment="1">
      <alignment horizontal="left" vertical="top" wrapText="1"/>
    </xf>
    <xf numFmtId="0" fontId="2" fillId="0" borderId="12" xfId="0" applyFont="1" applyFill="1" applyBorder="1" applyAlignment="1">
      <alignment horizontal="left" vertical="top" wrapText="1"/>
    </xf>
    <xf numFmtId="0" fontId="2" fillId="0" borderId="14" xfId="0" applyFont="1" applyFill="1" applyBorder="1" applyAlignment="1">
      <alignment horizontal="left" vertical="top" wrapText="1"/>
    </xf>
    <xf numFmtId="0" fontId="2" fillId="0" borderId="13" xfId="0" applyNumberFormat="1" applyFont="1" applyFill="1" applyBorder="1" applyAlignment="1">
      <alignment horizontal="left" vertical="top"/>
    </xf>
    <xf numFmtId="0" fontId="2" fillId="0" borderId="12" xfId="0" applyNumberFormat="1" applyFont="1" applyFill="1" applyBorder="1" applyAlignment="1">
      <alignment horizontal="left" vertical="top"/>
    </xf>
    <xf numFmtId="0" fontId="2" fillId="0" borderId="14" xfId="0" applyNumberFormat="1" applyFont="1" applyFill="1" applyBorder="1" applyAlignment="1">
      <alignment horizontal="left" vertical="top"/>
    </xf>
    <xf numFmtId="0" fontId="2" fillId="0" borderId="11" xfId="0" applyFont="1" applyFill="1" applyBorder="1" applyAlignment="1">
      <alignment horizontal="center" vertical="top"/>
    </xf>
    <xf numFmtId="0" fontId="2" fillId="0" borderId="0" xfId="0" applyFont="1" applyBorder="1" applyAlignment="1">
      <alignment horizontal="right"/>
    </xf>
    <xf numFmtId="0" fontId="2" fillId="0" borderId="20" xfId="0" applyFont="1" applyFill="1" applyBorder="1" applyAlignment="1">
      <alignment horizontal="left"/>
    </xf>
    <xf numFmtId="0" fontId="2" fillId="0" borderId="21" xfId="0" applyFont="1" applyFill="1" applyBorder="1" applyAlignment="1">
      <alignment horizontal="left"/>
    </xf>
    <xf numFmtId="0" fontId="2" fillId="0" borderId="33" xfId="0" applyFont="1" applyFill="1" applyBorder="1" applyAlignment="1">
      <alignment horizontal="left"/>
    </xf>
    <xf numFmtId="0" fontId="2" fillId="0" borderId="13" xfId="0" applyFont="1" applyFill="1" applyBorder="1" applyAlignment="1">
      <alignment horizontal="center"/>
    </xf>
    <xf numFmtId="0" fontId="2" fillId="0" borderId="14" xfId="0" applyFont="1" applyFill="1" applyBorder="1" applyAlignment="1">
      <alignment horizontal="center"/>
    </xf>
    <xf numFmtId="0" fontId="2" fillId="0" borderId="11" xfId="0" applyFont="1" applyFill="1" applyBorder="1" applyAlignment="1">
      <alignment horizontal="center"/>
    </xf>
    <xf numFmtId="9" fontId="0" fillId="0" borderId="13" xfId="59" applyFill="1" applyBorder="1" applyAlignment="1">
      <alignment horizontal="center" vertical="center"/>
    </xf>
    <xf numFmtId="9" fontId="0" fillId="0" borderId="14" xfId="59" applyFill="1" applyBorder="1" applyAlignment="1">
      <alignment horizontal="center" vertical="center"/>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33"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0" fontId="2" fillId="33" borderId="11" xfId="0" applyFont="1" applyFill="1" applyBorder="1" applyAlignment="1">
      <alignment horizontal="center"/>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33"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36" borderId="35" xfId="0" applyFont="1" applyFill="1" applyBorder="1" applyAlignment="1">
      <alignment horizontal="center" vertical="top" wrapText="1"/>
    </xf>
    <xf numFmtId="0" fontId="2" fillId="36" borderId="36" xfId="0" applyFont="1" applyFill="1" applyBorder="1" applyAlignment="1">
      <alignment horizontal="center" vertical="top" wrapText="1"/>
    </xf>
    <xf numFmtId="0" fontId="0" fillId="36" borderId="39" xfId="0" applyFont="1" applyFill="1" applyBorder="1" applyAlignment="1">
      <alignment horizontal="left" vertical="top" wrapText="1" indent="1"/>
    </xf>
    <xf numFmtId="0" fontId="0" fillId="36" borderId="36" xfId="0" applyFont="1" applyFill="1" applyBorder="1" applyAlignment="1">
      <alignment horizontal="left" vertical="top" wrapText="1" indent="1"/>
    </xf>
    <xf numFmtId="0" fontId="0" fillId="36" borderId="39" xfId="0" applyFont="1" applyFill="1" applyBorder="1" applyAlignment="1">
      <alignment vertical="top" wrapText="1"/>
    </xf>
    <xf numFmtId="0" fontId="0" fillId="36" borderId="36" xfId="0" applyFont="1" applyFill="1" applyBorder="1" applyAlignment="1">
      <alignment vertical="top" wrapText="1"/>
    </xf>
    <xf numFmtId="0" fontId="0" fillId="36" borderId="35" xfId="0" applyFont="1" applyFill="1" applyBorder="1" applyAlignment="1">
      <alignment vertical="top" wrapText="1"/>
    </xf>
    <xf numFmtId="0" fontId="0" fillId="36" borderId="35" xfId="0" applyFont="1" applyFill="1" applyBorder="1" applyAlignment="1">
      <alignment horizontal="left" vertical="top" wrapText="1" indent="1"/>
    </xf>
    <xf numFmtId="0" fontId="2" fillId="36" borderId="39" xfId="0" applyFont="1" applyFill="1" applyBorder="1" applyAlignment="1">
      <alignment horizontal="left" vertical="top" wrapText="1"/>
    </xf>
    <xf numFmtId="0" fontId="2" fillId="36" borderId="36" xfId="0" applyFont="1" applyFill="1" applyBorder="1" applyAlignment="1">
      <alignment horizontal="left" vertical="top" wrapText="1"/>
    </xf>
    <xf numFmtId="0" fontId="12" fillId="36" borderId="25" xfId="0" applyFont="1" applyFill="1" applyBorder="1" applyAlignment="1">
      <alignment horizontal="left" vertical="top"/>
    </xf>
    <xf numFmtId="0" fontId="12" fillId="36" borderId="26" xfId="0" applyFont="1" applyFill="1" applyBorder="1" applyAlignment="1">
      <alignment horizontal="left" vertical="top"/>
    </xf>
    <xf numFmtId="0" fontId="12" fillId="36" borderId="27" xfId="0" applyFont="1" applyFill="1" applyBorder="1" applyAlignment="1">
      <alignment horizontal="left" vertical="top"/>
    </xf>
    <xf numFmtId="0" fontId="12" fillId="36" borderId="30" xfId="0" applyFont="1" applyFill="1" applyBorder="1" applyAlignment="1">
      <alignment horizontal="left" vertical="top"/>
    </xf>
    <xf numFmtId="0" fontId="12" fillId="36" borderId="31" xfId="0" applyFont="1" applyFill="1" applyBorder="1" applyAlignment="1">
      <alignment horizontal="left" vertical="top"/>
    </xf>
    <xf numFmtId="0" fontId="12" fillId="36" borderId="32" xfId="0" applyFont="1" applyFill="1" applyBorder="1" applyAlignment="1">
      <alignment horizontal="left" vertical="top"/>
    </xf>
    <xf numFmtId="0" fontId="0" fillId="33" borderId="0" xfId="0" applyFont="1" applyFill="1" applyBorder="1" applyAlignment="1">
      <alignment horizontal="center"/>
    </xf>
    <xf numFmtId="0" fontId="2" fillId="33" borderId="0" xfId="0" applyFont="1" applyFill="1" applyBorder="1" applyAlignment="1">
      <alignment horizontal="center" vertical="top" wrapText="1"/>
    </xf>
    <xf numFmtId="0" fontId="11" fillId="36" borderId="22" xfId="0" applyFont="1" applyFill="1" applyBorder="1" applyAlignment="1">
      <alignment horizontal="left"/>
    </xf>
    <xf numFmtId="0" fontId="11" fillId="36" borderId="23" xfId="0" applyFont="1" applyFill="1" applyBorder="1" applyAlignment="1">
      <alignment horizontal="left"/>
    </xf>
    <xf numFmtId="0" fontId="11" fillId="36" borderId="24" xfId="0" applyFont="1" applyFill="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2" xfId="52"/>
    <cellStyle name="Input" xfId="53"/>
    <cellStyle name="Linked Cell" xfId="54"/>
    <cellStyle name="Neutral" xfId="55"/>
    <cellStyle name="Note" xfId="56"/>
    <cellStyle name="Output" xfId="57"/>
    <cellStyle name="Percent" xfId="58"/>
    <cellStyle name="Percent 2"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P50"/>
  <sheetViews>
    <sheetView tabSelected="1" zoomScale="80" zoomScaleNormal="80" zoomScalePageLayoutView="0" workbookViewId="0" topLeftCell="A1">
      <selection activeCell="B2" sqref="B2:D2"/>
    </sheetView>
  </sheetViews>
  <sheetFormatPr defaultColWidth="8.88671875" defaultRowHeight="15"/>
  <cols>
    <col min="1" max="1" width="5.5546875" style="0" customWidth="1"/>
    <col min="4" max="4" width="32.5546875" style="0" customWidth="1"/>
  </cols>
  <sheetData>
    <row r="1" spans="1:16" ht="15">
      <c r="A1" s="168"/>
      <c r="B1" s="169"/>
      <c r="C1" s="169"/>
      <c r="D1" s="169"/>
      <c r="E1" s="169"/>
      <c r="F1" s="169"/>
      <c r="G1" s="169"/>
      <c r="H1" s="169"/>
      <c r="I1" s="169"/>
      <c r="J1" s="169"/>
      <c r="K1" s="169"/>
      <c r="L1" s="169"/>
      <c r="M1" s="169"/>
      <c r="N1" s="169"/>
      <c r="O1" s="169"/>
      <c r="P1" s="170"/>
    </row>
    <row r="2" spans="1:16" ht="18">
      <c r="A2" s="171"/>
      <c r="B2" s="197" t="s">
        <v>245</v>
      </c>
      <c r="C2" s="198"/>
      <c r="D2" s="199"/>
      <c r="E2" s="50"/>
      <c r="F2" s="50"/>
      <c r="G2" s="50"/>
      <c r="H2" s="50"/>
      <c r="I2" s="50"/>
      <c r="J2" s="50"/>
      <c r="K2" s="50"/>
      <c r="L2" s="50"/>
      <c r="M2" s="50"/>
      <c r="N2" s="50"/>
      <c r="O2" s="50"/>
      <c r="P2" s="172"/>
    </row>
    <row r="3" spans="1:16" ht="15">
      <c r="A3" s="171"/>
      <c r="B3" s="50"/>
      <c r="C3" s="50"/>
      <c r="D3" s="50"/>
      <c r="E3" s="50"/>
      <c r="F3" s="50"/>
      <c r="G3" s="50"/>
      <c r="H3" s="50"/>
      <c r="I3" s="50"/>
      <c r="J3" s="50"/>
      <c r="K3" s="50"/>
      <c r="L3" s="50"/>
      <c r="M3" s="50"/>
      <c r="N3" s="50"/>
      <c r="O3" s="50"/>
      <c r="P3" s="172"/>
    </row>
    <row r="4" spans="1:16" ht="15" customHeight="1">
      <c r="A4" s="171"/>
      <c r="B4" s="209" t="s">
        <v>241</v>
      </c>
      <c r="C4" s="210"/>
      <c r="D4" s="210"/>
      <c r="E4" s="210"/>
      <c r="F4" s="210"/>
      <c r="G4" s="210"/>
      <c r="H4" s="210"/>
      <c r="I4" s="210"/>
      <c r="J4" s="210"/>
      <c r="K4" s="210"/>
      <c r="L4" s="210"/>
      <c r="M4" s="210"/>
      <c r="N4" s="211"/>
      <c r="O4" s="50"/>
      <c r="P4" s="172"/>
    </row>
    <row r="5" spans="1:16" ht="15" customHeight="1">
      <c r="A5" s="171"/>
      <c r="B5" s="212"/>
      <c r="C5" s="213"/>
      <c r="D5" s="213"/>
      <c r="E5" s="213"/>
      <c r="F5" s="213"/>
      <c r="G5" s="213"/>
      <c r="H5" s="213"/>
      <c r="I5" s="213"/>
      <c r="J5" s="213"/>
      <c r="K5" s="213"/>
      <c r="L5" s="213"/>
      <c r="M5" s="213"/>
      <c r="N5" s="214"/>
      <c r="O5" s="50"/>
      <c r="P5" s="172"/>
    </row>
    <row r="6" spans="1:16" ht="15.75" customHeight="1">
      <c r="A6" s="171"/>
      <c r="B6" s="212"/>
      <c r="C6" s="213"/>
      <c r="D6" s="213"/>
      <c r="E6" s="213"/>
      <c r="F6" s="213"/>
      <c r="G6" s="213"/>
      <c r="H6" s="213"/>
      <c r="I6" s="213"/>
      <c r="J6" s="213"/>
      <c r="K6" s="213"/>
      <c r="L6" s="213"/>
      <c r="M6" s="213"/>
      <c r="N6" s="214"/>
      <c r="O6" s="50"/>
      <c r="P6" s="172"/>
    </row>
    <row r="7" spans="1:16" ht="15.75" customHeight="1">
      <c r="A7" s="171"/>
      <c r="B7" s="212"/>
      <c r="C7" s="213"/>
      <c r="D7" s="213"/>
      <c r="E7" s="213"/>
      <c r="F7" s="213"/>
      <c r="G7" s="213"/>
      <c r="H7" s="213"/>
      <c r="I7" s="213"/>
      <c r="J7" s="213"/>
      <c r="K7" s="213"/>
      <c r="L7" s="213"/>
      <c r="M7" s="213"/>
      <c r="N7" s="214"/>
      <c r="O7" s="50"/>
      <c r="P7" s="172"/>
    </row>
    <row r="8" spans="1:16" ht="15.75" customHeight="1">
      <c r="A8" s="171"/>
      <c r="B8" s="212"/>
      <c r="C8" s="213"/>
      <c r="D8" s="213"/>
      <c r="E8" s="213"/>
      <c r="F8" s="213"/>
      <c r="G8" s="213"/>
      <c r="H8" s="213"/>
      <c r="I8" s="213"/>
      <c r="J8" s="213"/>
      <c r="K8" s="213"/>
      <c r="L8" s="213"/>
      <c r="M8" s="213"/>
      <c r="N8" s="214"/>
      <c r="O8" s="50"/>
      <c r="P8" s="172"/>
    </row>
    <row r="9" spans="1:16" ht="15.75" customHeight="1">
      <c r="A9" s="171"/>
      <c r="B9" s="212"/>
      <c r="C9" s="213"/>
      <c r="D9" s="213"/>
      <c r="E9" s="213"/>
      <c r="F9" s="213"/>
      <c r="G9" s="213"/>
      <c r="H9" s="213"/>
      <c r="I9" s="213"/>
      <c r="J9" s="213"/>
      <c r="K9" s="213"/>
      <c r="L9" s="213"/>
      <c r="M9" s="213"/>
      <c r="N9" s="214"/>
      <c r="O9" s="50"/>
      <c r="P9" s="172"/>
    </row>
    <row r="10" spans="1:16" ht="15.75" customHeight="1">
      <c r="A10" s="171"/>
      <c r="B10" s="212"/>
      <c r="C10" s="213"/>
      <c r="D10" s="213"/>
      <c r="E10" s="213"/>
      <c r="F10" s="213"/>
      <c r="G10" s="213"/>
      <c r="H10" s="213"/>
      <c r="I10" s="213"/>
      <c r="J10" s="213"/>
      <c r="K10" s="213"/>
      <c r="L10" s="213"/>
      <c r="M10" s="213"/>
      <c r="N10" s="214"/>
      <c r="O10" s="50"/>
      <c r="P10" s="172"/>
    </row>
    <row r="11" spans="1:16" ht="15.75" customHeight="1">
      <c r="A11" s="171"/>
      <c r="B11" s="212"/>
      <c r="C11" s="213"/>
      <c r="D11" s="213"/>
      <c r="E11" s="213"/>
      <c r="F11" s="213"/>
      <c r="G11" s="213"/>
      <c r="H11" s="213"/>
      <c r="I11" s="213"/>
      <c r="J11" s="213"/>
      <c r="K11" s="213"/>
      <c r="L11" s="213"/>
      <c r="M11" s="213"/>
      <c r="N11" s="214"/>
      <c r="O11" s="50"/>
      <c r="P11" s="172"/>
    </row>
    <row r="12" spans="1:16" ht="15.75" customHeight="1">
      <c r="A12" s="171"/>
      <c r="B12" s="212"/>
      <c r="C12" s="213"/>
      <c r="D12" s="213"/>
      <c r="E12" s="213"/>
      <c r="F12" s="213"/>
      <c r="G12" s="213"/>
      <c r="H12" s="213"/>
      <c r="I12" s="213"/>
      <c r="J12" s="213"/>
      <c r="K12" s="213"/>
      <c r="L12" s="213"/>
      <c r="M12" s="213"/>
      <c r="N12" s="214"/>
      <c r="O12" s="50"/>
      <c r="P12" s="172"/>
    </row>
    <row r="13" spans="1:16" ht="15.75" customHeight="1">
      <c r="A13" s="171"/>
      <c r="B13" s="215"/>
      <c r="C13" s="216"/>
      <c r="D13" s="216"/>
      <c r="E13" s="216"/>
      <c r="F13" s="216"/>
      <c r="G13" s="216"/>
      <c r="H13" s="216"/>
      <c r="I13" s="216"/>
      <c r="J13" s="216"/>
      <c r="K13" s="216"/>
      <c r="L13" s="216"/>
      <c r="M13" s="216"/>
      <c r="N13" s="217"/>
      <c r="O13" s="50"/>
      <c r="P13" s="172"/>
    </row>
    <row r="14" spans="1:16" ht="15.75" customHeight="1">
      <c r="A14" s="171"/>
      <c r="B14" s="126"/>
      <c r="C14" s="126"/>
      <c r="D14" s="126"/>
      <c r="E14" s="126"/>
      <c r="F14" s="126"/>
      <c r="G14" s="126"/>
      <c r="H14" s="126"/>
      <c r="I14" s="126"/>
      <c r="J14" s="126"/>
      <c r="K14" s="126"/>
      <c r="L14" s="126"/>
      <c r="M14" s="126"/>
      <c r="N14" s="126"/>
      <c r="O14" s="50"/>
      <c r="P14" s="172"/>
    </row>
    <row r="15" spans="1:16" ht="15">
      <c r="A15" s="171"/>
      <c r="B15" s="209" t="s">
        <v>95</v>
      </c>
      <c r="C15" s="210"/>
      <c r="D15" s="210"/>
      <c r="E15" s="210"/>
      <c r="F15" s="210"/>
      <c r="G15" s="210"/>
      <c r="H15" s="210"/>
      <c r="I15" s="210"/>
      <c r="J15" s="210"/>
      <c r="K15" s="210"/>
      <c r="L15" s="210"/>
      <c r="M15" s="210"/>
      <c r="N15" s="211"/>
      <c r="O15" s="50"/>
      <c r="P15" s="172"/>
    </row>
    <row r="16" spans="1:16" ht="15" customHeight="1">
      <c r="A16" s="171"/>
      <c r="B16" s="212"/>
      <c r="C16" s="213"/>
      <c r="D16" s="213"/>
      <c r="E16" s="213"/>
      <c r="F16" s="213"/>
      <c r="G16" s="213"/>
      <c r="H16" s="213"/>
      <c r="I16" s="213"/>
      <c r="J16" s="213"/>
      <c r="K16" s="213"/>
      <c r="L16" s="213"/>
      <c r="M16" s="213"/>
      <c r="N16" s="214"/>
      <c r="O16" s="50"/>
      <c r="P16" s="172"/>
    </row>
    <row r="17" spans="1:16" ht="15" customHeight="1">
      <c r="A17" s="171"/>
      <c r="B17" s="212"/>
      <c r="C17" s="213"/>
      <c r="D17" s="213"/>
      <c r="E17" s="213"/>
      <c r="F17" s="213"/>
      <c r="G17" s="213"/>
      <c r="H17" s="213"/>
      <c r="I17" s="213"/>
      <c r="J17" s="213"/>
      <c r="K17" s="213"/>
      <c r="L17" s="213"/>
      <c r="M17" s="213"/>
      <c r="N17" s="214"/>
      <c r="O17" s="50"/>
      <c r="P17" s="172"/>
    </row>
    <row r="18" spans="1:16" ht="15" customHeight="1">
      <c r="A18" s="171"/>
      <c r="B18" s="212"/>
      <c r="C18" s="213"/>
      <c r="D18" s="213"/>
      <c r="E18" s="213"/>
      <c r="F18" s="213"/>
      <c r="G18" s="213"/>
      <c r="H18" s="213"/>
      <c r="I18" s="213"/>
      <c r="J18" s="213"/>
      <c r="K18" s="213"/>
      <c r="L18" s="213"/>
      <c r="M18" s="213"/>
      <c r="N18" s="214"/>
      <c r="O18" s="50"/>
      <c r="P18" s="172"/>
    </row>
    <row r="19" spans="1:16" ht="15" customHeight="1">
      <c r="A19" s="171"/>
      <c r="B19" s="215"/>
      <c r="C19" s="216"/>
      <c r="D19" s="216"/>
      <c r="E19" s="216"/>
      <c r="F19" s="216"/>
      <c r="G19" s="216"/>
      <c r="H19" s="216"/>
      <c r="I19" s="216"/>
      <c r="J19" s="216"/>
      <c r="K19" s="216"/>
      <c r="L19" s="216"/>
      <c r="M19" s="216"/>
      <c r="N19" s="217"/>
      <c r="O19" s="50"/>
      <c r="P19" s="172"/>
    </row>
    <row r="20" spans="1:16" ht="15" customHeight="1">
      <c r="A20" s="171"/>
      <c r="B20" s="127"/>
      <c r="C20" s="127"/>
      <c r="D20" s="127"/>
      <c r="E20" s="127"/>
      <c r="F20" s="127"/>
      <c r="G20" s="127"/>
      <c r="H20" s="127"/>
      <c r="I20" s="127"/>
      <c r="J20" s="127"/>
      <c r="K20" s="127"/>
      <c r="L20" s="127"/>
      <c r="M20" s="127"/>
      <c r="N20" s="127"/>
      <c r="O20" s="50"/>
      <c r="P20" s="172"/>
    </row>
    <row r="21" spans="1:16" ht="15" customHeight="1">
      <c r="A21" s="171"/>
      <c r="B21" s="209" t="s">
        <v>96</v>
      </c>
      <c r="C21" s="210"/>
      <c r="D21" s="210"/>
      <c r="E21" s="210"/>
      <c r="F21" s="210"/>
      <c r="G21" s="210"/>
      <c r="H21" s="210"/>
      <c r="I21" s="210"/>
      <c r="J21" s="210"/>
      <c r="K21" s="210"/>
      <c r="L21" s="210"/>
      <c r="M21" s="210"/>
      <c r="N21" s="211"/>
      <c r="O21" s="50"/>
      <c r="P21" s="172"/>
    </row>
    <row r="22" spans="1:16" ht="15.75" customHeight="1">
      <c r="A22" s="171"/>
      <c r="B22" s="212"/>
      <c r="C22" s="213"/>
      <c r="D22" s="213"/>
      <c r="E22" s="213"/>
      <c r="F22" s="213"/>
      <c r="G22" s="213"/>
      <c r="H22" s="213"/>
      <c r="I22" s="213"/>
      <c r="J22" s="213"/>
      <c r="K22" s="213"/>
      <c r="L22" s="213"/>
      <c r="M22" s="213"/>
      <c r="N22" s="214"/>
      <c r="O22" s="50"/>
      <c r="P22" s="172"/>
    </row>
    <row r="23" spans="1:16" ht="15" customHeight="1">
      <c r="A23" s="171"/>
      <c r="B23" s="212"/>
      <c r="C23" s="213"/>
      <c r="D23" s="213"/>
      <c r="E23" s="213"/>
      <c r="F23" s="213"/>
      <c r="G23" s="213"/>
      <c r="H23" s="213"/>
      <c r="I23" s="213"/>
      <c r="J23" s="213"/>
      <c r="K23" s="213"/>
      <c r="L23" s="213"/>
      <c r="M23" s="213"/>
      <c r="N23" s="214"/>
      <c r="O23" s="50"/>
      <c r="P23" s="172"/>
    </row>
    <row r="24" spans="1:16" ht="15" customHeight="1">
      <c r="A24" s="171"/>
      <c r="B24" s="212"/>
      <c r="C24" s="213"/>
      <c r="D24" s="213"/>
      <c r="E24" s="213"/>
      <c r="F24" s="213"/>
      <c r="G24" s="213"/>
      <c r="H24" s="213"/>
      <c r="I24" s="213"/>
      <c r="J24" s="213"/>
      <c r="K24" s="213"/>
      <c r="L24" s="213"/>
      <c r="M24" s="213"/>
      <c r="N24" s="214"/>
      <c r="O24" s="50"/>
      <c r="P24" s="172"/>
    </row>
    <row r="25" spans="1:16" ht="15" customHeight="1">
      <c r="A25" s="171"/>
      <c r="B25" s="212"/>
      <c r="C25" s="213"/>
      <c r="D25" s="213"/>
      <c r="E25" s="213"/>
      <c r="F25" s="213"/>
      <c r="G25" s="213"/>
      <c r="H25" s="213"/>
      <c r="I25" s="213"/>
      <c r="J25" s="213"/>
      <c r="K25" s="213"/>
      <c r="L25" s="213"/>
      <c r="M25" s="213"/>
      <c r="N25" s="214"/>
      <c r="O25" s="50"/>
      <c r="P25" s="172"/>
    </row>
    <row r="26" spans="1:16" ht="15" customHeight="1">
      <c r="A26" s="171"/>
      <c r="B26" s="212"/>
      <c r="C26" s="213"/>
      <c r="D26" s="213"/>
      <c r="E26" s="213"/>
      <c r="F26" s="213"/>
      <c r="G26" s="213"/>
      <c r="H26" s="213"/>
      <c r="I26" s="213"/>
      <c r="J26" s="213"/>
      <c r="K26" s="213"/>
      <c r="L26" s="213"/>
      <c r="M26" s="213"/>
      <c r="N26" s="214"/>
      <c r="O26" s="50"/>
      <c r="P26" s="172"/>
    </row>
    <row r="27" spans="1:16" ht="15.75" customHeight="1">
      <c r="A27" s="171"/>
      <c r="B27" s="212"/>
      <c r="C27" s="213"/>
      <c r="D27" s="213"/>
      <c r="E27" s="213"/>
      <c r="F27" s="213"/>
      <c r="G27" s="213"/>
      <c r="H27" s="213"/>
      <c r="I27" s="213"/>
      <c r="J27" s="213"/>
      <c r="K27" s="213"/>
      <c r="L27" s="213"/>
      <c r="M27" s="213"/>
      <c r="N27" s="214"/>
      <c r="O27" s="50"/>
      <c r="P27" s="172"/>
    </row>
    <row r="28" spans="1:16" ht="15.75" customHeight="1">
      <c r="A28" s="171"/>
      <c r="B28" s="212"/>
      <c r="C28" s="213"/>
      <c r="D28" s="213"/>
      <c r="E28" s="213"/>
      <c r="F28" s="213"/>
      <c r="G28" s="213"/>
      <c r="H28" s="213"/>
      <c r="I28" s="213"/>
      <c r="J28" s="213"/>
      <c r="K28" s="213"/>
      <c r="L28" s="213"/>
      <c r="M28" s="213"/>
      <c r="N28" s="214"/>
      <c r="O28" s="50"/>
      <c r="P28" s="172"/>
    </row>
    <row r="29" spans="1:16" ht="15.75" customHeight="1">
      <c r="A29" s="171"/>
      <c r="B29" s="215"/>
      <c r="C29" s="216"/>
      <c r="D29" s="216"/>
      <c r="E29" s="216"/>
      <c r="F29" s="216"/>
      <c r="G29" s="216"/>
      <c r="H29" s="216"/>
      <c r="I29" s="216"/>
      <c r="J29" s="216"/>
      <c r="K29" s="216"/>
      <c r="L29" s="216"/>
      <c r="M29" s="216"/>
      <c r="N29" s="217"/>
      <c r="O29" s="50"/>
      <c r="P29" s="172"/>
    </row>
    <row r="30" spans="1:16" ht="15.75" customHeight="1">
      <c r="A30" s="171"/>
      <c r="B30" s="50"/>
      <c r="C30" s="50"/>
      <c r="D30" s="50"/>
      <c r="E30" s="50"/>
      <c r="F30" s="50"/>
      <c r="G30" s="50"/>
      <c r="H30" s="50"/>
      <c r="I30" s="50"/>
      <c r="J30" s="50"/>
      <c r="K30" s="50"/>
      <c r="L30" s="50"/>
      <c r="M30" s="50"/>
      <c r="N30" s="50"/>
      <c r="O30" s="50"/>
      <c r="P30" s="172"/>
    </row>
    <row r="31" spans="1:16" ht="15">
      <c r="A31" s="171"/>
      <c r="B31" s="200" t="s">
        <v>242</v>
      </c>
      <c r="C31" s="201"/>
      <c r="D31" s="201"/>
      <c r="E31" s="201"/>
      <c r="F31" s="201"/>
      <c r="G31" s="201"/>
      <c r="H31" s="201"/>
      <c r="I31" s="201"/>
      <c r="J31" s="201"/>
      <c r="K31" s="201"/>
      <c r="L31" s="201"/>
      <c r="M31" s="201"/>
      <c r="N31" s="202"/>
      <c r="O31" s="50"/>
      <c r="P31" s="172"/>
    </row>
    <row r="32" spans="1:16" ht="15.75" customHeight="1">
      <c r="A32" s="171"/>
      <c r="B32" s="203"/>
      <c r="C32" s="204"/>
      <c r="D32" s="204"/>
      <c r="E32" s="204"/>
      <c r="F32" s="204"/>
      <c r="G32" s="204"/>
      <c r="H32" s="204"/>
      <c r="I32" s="204"/>
      <c r="J32" s="204"/>
      <c r="K32" s="204"/>
      <c r="L32" s="204"/>
      <c r="M32" s="204"/>
      <c r="N32" s="205"/>
      <c r="O32" s="50"/>
      <c r="P32" s="172"/>
    </row>
    <row r="33" spans="1:16" ht="15" customHeight="1">
      <c r="A33" s="171"/>
      <c r="B33" s="203"/>
      <c r="C33" s="204"/>
      <c r="D33" s="204"/>
      <c r="E33" s="204"/>
      <c r="F33" s="204"/>
      <c r="G33" s="204"/>
      <c r="H33" s="204"/>
      <c r="I33" s="204"/>
      <c r="J33" s="204"/>
      <c r="K33" s="204"/>
      <c r="L33" s="204"/>
      <c r="M33" s="204"/>
      <c r="N33" s="205"/>
      <c r="O33" s="50"/>
      <c r="P33" s="172"/>
    </row>
    <row r="34" spans="1:16" ht="15" customHeight="1">
      <c r="A34" s="171"/>
      <c r="B34" s="203"/>
      <c r="C34" s="204"/>
      <c r="D34" s="204"/>
      <c r="E34" s="204"/>
      <c r="F34" s="204"/>
      <c r="G34" s="204"/>
      <c r="H34" s="204"/>
      <c r="I34" s="204"/>
      <c r="J34" s="204"/>
      <c r="K34" s="204"/>
      <c r="L34" s="204"/>
      <c r="M34" s="204"/>
      <c r="N34" s="205"/>
      <c r="O34" s="50"/>
      <c r="P34" s="172"/>
    </row>
    <row r="35" spans="1:16" ht="15" customHeight="1">
      <c r="A35" s="171"/>
      <c r="B35" s="203"/>
      <c r="C35" s="204"/>
      <c r="D35" s="204"/>
      <c r="E35" s="204"/>
      <c r="F35" s="204"/>
      <c r="G35" s="204"/>
      <c r="H35" s="204"/>
      <c r="I35" s="204"/>
      <c r="J35" s="204"/>
      <c r="K35" s="204"/>
      <c r="L35" s="204"/>
      <c r="M35" s="204"/>
      <c r="N35" s="205"/>
      <c r="O35" s="50"/>
      <c r="P35" s="172"/>
    </row>
    <row r="36" spans="1:16" ht="15">
      <c r="A36" s="171"/>
      <c r="B36" s="206"/>
      <c r="C36" s="207"/>
      <c r="D36" s="207"/>
      <c r="E36" s="207"/>
      <c r="F36" s="207"/>
      <c r="G36" s="207"/>
      <c r="H36" s="207"/>
      <c r="I36" s="207"/>
      <c r="J36" s="207"/>
      <c r="K36" s="207"/>
      <c r="L36" s="207"/>
      <c r="M36" s="207"/>
      <c r="N36" s="208"/>
      <c r="O36" s="50"/>
      <c r="P36" s="172"/>
    </row>
    <row r="37" spans="1:16" ht="15">
      <c r="A37" s="171"/>
      <c r="B37" s="50"/>
      <c r="C37" s="50"/>
      <c r="D37" s="50"/>
      <c r="E37" s="50"/>
      <c r="F37" s="50"/>
      <c r="G37" s="50"/>
      <c r="H37" s="50"/>
      <c r="I37" s="50"/>
      <c r="J37" s="50"/>
      <c r="K37" s="50"/>
      <c r="L37" s="50"/>
      <c r="M37" s="50"/>
      <c r="N37" s="50"/>
      <c r="O37" s="50"/>
      <c r="P37" s="172"/>
    </row>
    <row r="38" spans="1:16" ht="15">
      <c r="A38" s="171"/>
      <c r="B38" s="50"/>
      <c r="C38" s="50"/>
      <c r="D38" s="50"/>
      <c r="E38" s="50"/>
      <c r="F38" s="50"/>
      <c r="G38" s="50"/>
      <c r="H38" s="50"/>
      <c r="I38" s="50"/>
      <c r="J38" s="50"/>
      <c r="K38" s="50"/>
      <c r="L38" s="50"/>
      <c r="M38" s="50"/>
      <c r="N38" s="50"/>
      <c r="O38" s="50"/>
      <c r="P38" s="172"/>
    </row>
    <row r="39" spans="1:16" ht="15">
      <c r="A39" s="171"/>
      <c r="B39" s="50"/>
      <c r="C39" s="50"/>
      <c r="D39" s="50"/>
      <c r="E39" s="50"/>
      <c r="F39" s="50"/>
      <c r="G39" s="50"/>
      <c r="H39" s="50"/>
      <c r="I39" s="50"/>
      <c r="J39" s="50"/>
      <c r="K39" s="50"/>
      <c r="L39" s="50"/>
      <c r="M39" s="50"/>
      <c r="N39" s="50"/>
      <c r="O39" s="50"/>
      <c r="P39" s="172"/>
    </row>
    <row r="40" spans="1:16" ht="15">
      <c r="A40" s="171"/>
      <c r="B40" s="50"/>
      <c r="C40" s="50"/>
      <c r="D40" s="50"/>
      <c r="E40" s="50"/>
      <c r="F40" s="50"/>
      <c r="G40" s="50"/>
      <c r="H40" s="50"/>
      <c r="I40" s="50"/>
      <c r="J40" s="50"/>
      <c r="K40" s="50"/>
      <c r="L40" s="50"/>
      <c r="M40" s="50"/>
      <c r="N40" s="50"/>
      <c r="O40" s="50"/>
      <c r="P40" s="172"/>
    </row>
    <row r="41" spans="1:16" ht="15">
      <c r="A41" s="171"/>
      <c r="B41" s="50"/>
      <c r="C41" s="50"/>
      <c r="D41" s="50"/>
      <c r="E41" s="50"/>
      <c r="F41" s="50"/>
      <c r="G41" s="50"/>
      <c r="H41" s="50"/>
      <c r="I41" s="50"/>
      <c r="J41" s="50"/>
      <c r="K41" s="50"/>
      <c r="L41" s="50"/>
      <c r="M41" s="50"/>
      <c r="N41" s="50"/>
      <c r="O41" s="50"/>
      <c r="P41" s="172"/>
    </row>
    <row r="42" spans="1:16" ht="15">
      <c r="A42" s="173"/>
      <c r="B42" s="178"/>
      <c r="C42" s="178"/>
      <c r="D42" s="178"/>
      <c r="E42" s="178"/>
      <c r="F42" s="178"/>
      <c r="G42" s="178"/>
      <c r="H42" s="178"/>
      <c r="I42" s="178"/>
      <c r="J42" s="178"/>
      <c r="K42" s="178"/>
      <c r="L42" s="178"/>
      <c r="M42" s="178"/>
      <c r="N42" s="178"/>
      <c r="O42" s="174"/>
      <c r="P42" s="175"/>
    </row>
    <row r="43" s="128" customFormat="1" ht="15"/>
    <row r="44" s="128" customFormat="1" ht="15"/>
    <row r="45" s="128" customFormat="1" ht="15"/>
    <row r="46" s="128" customFormat="1" ht="15"/>
    <row r="47" s="128" customFormat="1" ht="15"/>
    <row r="48" s="128" customFormat="1" ht="15"/>
    <row r="49" s="128" customFormat="1" ht="15"/>
    <row r="50" spans="2:14" s="128" customFormat="1" ht="15">
      <c r="B50"/>
      <c r="C50"/>
      <c r="D50"/>
      <c r="E50"/>
      <c r="F50"/>
      <c r="G50"/>
      <c r="H50"/>
      <c r="I50"/>
      <c r="J50"/>
      <c r="K50"/>
      <c r="L50"/>
      <c r="M50"/>
      <c r="N50"/>
    </row>
  </sheetData>
  <sheetProtection/>
  <mergeCells count="5">
    <mergeCell ref="B2:D2"/>
    <mergeCell ref="B31:N36"/>
    <mergeCell ref="B15:N19"/>
    <mergeCell ref="B4:N13"/>
    <mergeCell ref="B21:N29"/>
  </mergeCells>
  <printOptions/>
  <pageMargins left="0.75" right="0.75" top="1" bottom="1" header="0.5" footer="0.5"/>
  <pageSetup fitToHeight="1" fitToWidth="1" horizontalDpi="300" verticalDpi="300" orientation="landscape" paperSize="9" scale="69" r:id="rId1"/>
</worksheet>
</file>

<file path=xl/worksheets/sheet2.xml><?xml version="1.0" encoding="utf-8"?>
<worksheet xmlns="http://schemas.openxmlformats.org/spreadsheetml/2006/main" xmlns:r="http://schemas.openxmlformats.org/officeDocument/2006/relationships">
  <sheetPr>
    <pageSetUpPr fitToPage="1"/>
  </sheetPr>
  <dimension ref="A1:Q31"/>
  <sheetViews>
    <sheetView zoomScale="82" zoomScaleNormal="82" zoomScalePageLayoutView="0" workbookViewId="0" topLeftCell="A1">
      <selection activeCell="A1" sqref="A1"/>
    </sheetView>
  </sheetViews>
  <sheetFormatPr defaultColWidth="8.88671875" defaultRowHeight="15"/>
  <cols>
    <col min="1" max="1" width="2.77734375" style="0" customWidth="1"/>
    <col min="2" max="2" width="1.99609375" style="0" customWidth="1"/>
    <col min="3" max="3" width="11.21484375" style="0" customWidth="1"/>
    <col min="4" max="4" width="17.4453125" style="0" customWidth="1"/>
    <col min="8" max="9" width="9.99609375" style="0" customWidth="1"/>
    <col min="10" max="10" width="2.4453125" style="0" customWidth="1"/>
    <col min="11" max="12" width="9.99609375" style="0" customWidth="1"/>
  </cols>
  <sheetData>
    <row r="1" spans="1:17" ht="15.75" thickBot="1">
      <c r="A1" s="93"/>
      <c r="B1" s="94"/>
      <c r="C1" s="94"/>
      <c r="D1" s="94"/>
      <c r="E1" s="94"/>
      <c r="F1" s="94"/>
      <c r="G1" s="94"/>
      <c r="H1" s="94"/>
      <c r="I1" s="94"/>
      <c r="J1" s="94"/>
      <c r="K1" s="94"/>
      <c r="L1" s="94"/>
      <c r="M1" s="95"/>
      <c r="N1" s="45"/>
      <c r="O1" s="45"/>
      <c r="P1" s="45"/>
      <c r="Q1" s="45"/>
    </row>
    <row r="2" spans="1:17" ht="16.5" thickBot="1">
      <c r="A2" s="96"/>
      <c r="B2" s="50"/>
      <c r="C2" s="90" t="s">
        <v>20</v>
      </c>
      <c r="D2" s="91"/>
      <c r="E2" s="91"/>
      <c r="F2" s="91"/>
      <c r="G2" s="91"/>
      <c r="H2" s="91"/>
      <c r="I2" s="91"/>
      <c r="J2" s="91"/>
      <c r="K2" s="91"/>
      <c r="L2" s="92"/>
      <c r="M2" s="97"/>
      <c r="N2" s="45"/>
      <c r="O2" s="45"/>
      <c r="P2" s="45"/>
      <c r="Q2" s="45"/>
    </row>
    <row r="3" spans="1:17" ht="12" customHeight="1">
      <c r="A3" s="96"/>
      <c r="B3" s="50"/>
      <c r="C3" s="50"/>
      <c r="D3" s="50"/>
      <c r="E3" s="50"/>
      <c r="F3" s="50"/>
      <c r="G3" s="50"/>
      <c r="H3" s="50"/>
      <c r="I3" s="50"/>
      <c r="J3" s="50"/>
      <c r="K3" s="50"/>
      <c r="L3" s="50"/>
      <c r="M3" s="97"/>
      <c r="N3" s="45"/>
      <c r="O3" s="45"/>
      <c r="P3" s="45"/>
      <c r="Q3" s="45"/>
    </row>
    <row r="4" spans="1:17" ht="15">
      <c r="A4" s="96"/>
      <c r="B4" s="50"/>
      <c r="C4" s="50"/>
      <c r="D4" s="50"/>
      <c r="E4" s="50"/>
      <c r="F4" s="50"/>
      <c r="G4" s="50"/>
      <c r="H4" s="50"/>
      <c r="I4" s="50"/>
      <c r="J4" s="50"/>
      <c r="K4" s="50"/>
      <c r="L4" s="50"/>
      <c r="M4" s="97"/>
      <c r="N4" s="45"/>
      <c r="O4" s="45"/>
      <c r="P4" s="45"/>
      <c r="Q4" s="45"/>
    </row>
    <row r="5" spans="1:17" ht="12" customHeight="1">
      <c r="A5" s="96"/>
      <c r="B5" s="50"/>
      <c r="C5" s="232" t="s">
        <v>21</v>
      </c>
      <c r="D5" s="233"/>
      <c r="E5" s="233"/>
      <c r="F5" s="233"/>
      <c r="G5" s="233"/>
      <c r="H5" s="226" t="s">
        <v>31</v>
      </c>
      <c r="I5" s="227"/>
      <c r="J5" s="50"/>
      <c r="K5" s="226" t="s">
        <v>32</v>
      </c>
      <c r="L5" s="227"/>
      <c r="M5" s="97"/>
      <c r="N5" s="45"/>
      <c r="O5" s="45"/>
      <c r="P5" s="45"/>
      <c r="Q5" s="45"/>
    </row>
    <row r="6" spans="1:17" ht="13.5" customHeight="1">
      <c r="A6" s="96"/>
      <c r="B6" s="50"/>
      <c r="C6" s="234"/>
      <c r="D6" s="235"/>
      <c r="E6" s="235"/>
      <c r="F6" s="235"/>
      <c r="G6" s="235"/>
      <c r="H6" s="228"/>
      <c r="I6" s="229"/>
      <c r="J6" s="50"/>
      <c r="K6" s="228"/>
      <c r="L6" s="229"/>
      <c r="M6" s="97"/>
      <c r="N6" s="45"/>
      <c r="O6" s="45"/>
      <c r="P6" s="45"/>
      <c r="Q6" s="45"/>
    </row>
    <row r="7" spans="1:17" ht="15.75" customHeight="1">
      <c r="A7" s="96"/>
      <c r="B7" s="50"/>
      <c r="C7" s="236"/>
      <c r="D7" s="237"/>
      <c r="E7" s="237"/>
      <c r="F7" s="237"/>
      <c r="G7" s="237"/>
      <c r="H7" s="230"/>
      <c r="I7" s="231"/>
      <c r="J7" s="50"/>
      <c r="K7" s="230"/>
      <c r="L7" s="231"/>
      <c r="M7" s="97"/>
      <c r="N7" s="45"/>
      <c r="O7" s="45"/>
      <c r="P7" s="45"/>
      <c r="Q7" s="45"/>
    </row>
    <row r="8" spans="1:17" ht="15.75">
      <c r="A8" s="96"/>
      <c r="B8" s="50"/>
      <c r="C8" s="80" t="s">
        <v>22</v>
      </c>
      <c r="D8" s="224" t="s">
        <v>23</v>
      </c>
      <c r="E8" s="224"/>
      <c r="F8" s="224"/>
      <c r="G8" s="225"/>
      <c r="H8" s="62" t="s">
        <v>10</v>
      </c>
      <c r="I8" s="63" t="s">
        <v>11</v>
      </c>
      <c r="J8" s="64"/>
      <c r="K8" s="179" t="s">
        <v>12</v>
      </c>
      <c r="L8" s="62" t="s">
        <v>13</v>
      </c>
      <c r="M8" s="97"/>
      <c r="N8" s="45"/>
      <c r="O8" s="45"/>
      <c r="P8" s="45"/>
      <c r="Q8" s="45"/>
    </row>
    <row r="9" spans="1:17" ht="15">
      <c r="A9" s="96"/>
      <c r="B9" s="50"/>
      <c r="C9" s="67"/>
      <c r="D9" s="68"/>
      <c r="E9" s="68"/>
      <c r="F9" s="68"/>
      <c r="G9" s="68"/>
      <c r="H9" s="66"/>
      <c r="I9" s="69"/>
      <c r="J9" s="64"/>
      <c r="K9" s="65"/>
      <c r="L9" s="66"/>
      <c r="M9" s="97"/>
      <c r="N9" s="45"/>
      <c r="O9" s="45"/>
      <c r="P9" s="45"/>
      <c r="Q9" s="45"/>
    </row>
    <row r="10" spans="1:17" ht="15">
      <c r="A10" s="96"/>
      <c r="B10" s="50"/>
      <c r="C10" s="70"/>
      <c r="D10" s="68"/>
      <c r="E10" s="68"/>
      <c r="F10" s="68"/>
      <c r="G10" s="68"/>
      <c r="H10" s="71"/>
      <c r="I10" s="72"/>
      <c r="J10" s="64"/>
      <c r="K10" s="65"/>
      <c r="L10" s="66"/>
      <c r="M10" s="97"/>
      <c r="N10" s="45"/>
      <c r="O10" s="45"/>
      <c r="P10" s="45"/>
      <c r="Q10" s="45"/>
    </row>
    <row r="11" spans="1:17" ht="15.75">
      <c r="A11" s="96"/>
      <c r="B11" s="50"/>
      <c r="C11" s="73" t="s">
        <v>24</v>
      </c>
      <c r="D11" s="221" t="s">
        <v>28</v>
      </c>
      <c r="E11" s="222"/>
      <c r="F11" s="222"/>
      <c r="G11" s="223"/>
      <c r="H11" s="71">
        <f>'OPSIWN 1-GWNEUD Y LLEIAF POSIBL'!$C$43</f>
        <v>0</v>
      </c>
      <c r="I11" s="72">
        <f>'OPSIWN 1-GWNEUD Y LLEIAF POSIBL'!$C$44</f>
        <v>0</v>
      </c>
      <c r="J11" s="64"/>
      <c r="K11" s="74">
        <f>'OPSIWN 1-GWNEUD Y LLEIAF POSIBL'!$C$55</f>
        <v>0</v>
      </c>
      <c r="L11" s="71">
        <f>'OPSIWN 1-GWNEUD Y LLEIAF POSIBL'!$C$56</f>
        <v>0</v>
      </c>
      <c r="M11" s="97"/>
      <c r="N11" s="45"/>
      <c r="O11" s="45"/>
      <c r="P11" s="45"/>
      <c r="Q11" s="45"/>
    </row>
    <row r="12" spans="1:17" ht="15">
      <c r="A12" s="96"/>
      <c r="B12" s="50"/>
      <c r="C12" s="66"/>
      <c r="D12" s="221"/>
      <c r="E12" s="222"/>
      <c r="F12" s="222"/>
      <c r="G12" s="223"/>
      <c r="H12" s="71"/>
      <c r="I12" s="72"/>
      <c r="J12" s="64"/>
      <c r="K12" s="74"/>
      <c r="L12" s="71"/>
      <c r="M12" s="97"/>
      <c r="N12" s="45"/>
      <c r="O12" s="45"/>
      <c r="P12" s="45"/>
      <c r="Q12" s="45"/>
    </row>
    <row r="13" spans="1:17" ht="15">
      <c r="A13" s="96"/>
      <c r="B13" s="50"/>
      <c r="C13" s="66"/>
      <c r="D13" s="65"/>
      <c r="E13" s="65"/>
      <c r="F13" s="65"/>
      <c r="G13" s="65"/>
      <c r="H13" s="71"/>
      <c r="I13" s="72"/>
      <c r="J13" s="64"/>
      <c r="K13" s="74"/>
      <c r="L13" s="71"/>
      <c r="M13" s="97"/>
      <c r="N13" s="45"/>
      <c r="O13" s="45"/>
      <c r="P13" s="45"/>
      <c r="Q13" s="45"/>
    </row>
    <row r="14" spans="1:17" ht="15.75">
      <c r="A14" s="96"/>
      <c r="B14" s="50"/>
      <c r="C14" s="73" t="s">
        <v>25</v>
      </c>
      <c r="D14" s="238" t="s">
        <v>29</v>
      </c>
      <c r="E14" s="222"/>
      <c r="F14" s="222"/>
      <c r="G14" s="223"/>
      <c r="H14" s="71">
        <f>'OPSIWN 2'!$C$43</f>
        <v>0</v>
      </c>
      <c r="I14" s="72">
        <f>'OPSIWN 2'!$C$44</f>
        <v>0</v>
      </c>
      <c r="J14" s="64"/>
      <c r="K14" s="74">
        <f>'OPSIWN 2'!$C$55</f>
        <v>0</v>
      </c>
      <c r="L14" s="71">
        <f>'OPSIWN 2'!$C$56</f>
        <v>0</v>
      </c>
      <c r="M14" s="97"/>
      <c r="N14" s="45"/>
      <c r="O14" s="45"/>
      <c r="P14" s="45"/>
      <c r="Q14" s="45"/>
    </row>
    <row r="15" spans="1:17" ht="15">
      <c r="A15" s="96"/>
      <c r="B15" s="50"/>
      <c r="C15" s="66"/>
      <c r="D15" s="221"/>
      <c r="E15" s="222"/>
      <c r="F15" s="222"/>
      <c r="G15" s="223"/>
      <c r="H15" s="71"/>
      <c r="I15" s="72"/>
      <c r="J15" s="64"/>
      <c r="K15" s="74"/>
      <c r="L15" s="71"/>
      <c r="M15" s="97"/>
      <c r="N15" s="45"/>
      <c r="O15" s="45"/>
      <c r="P15" s="45"/>
      <c r="Q15" s="45"/>
    </row>
    <row r="16" spans="1:17" ht="15">
      <c r="A16" s="96"/>
      <c r="B16" s="50"/>
      <c r="C16" s="66"/>
      <c r="D16" s="65"/>
      <c r="E16" s="65"/>
      <c r="F16" s="65"/>
      <c r="G16" s="65"/>
      <c r="H16" s="71"/>
      <c r="I16" s="72"/>
      <c r="J16" s="64"/>
      <c r="K16" s="74"/>
      <c r="L16" s="71"/>
      <c r="M16" s="97"/>
      <c r="N16" s="45"/>
      <c r="O16" s="45"/>
      <c r="P16" s="45"/>
      <c r="Q16" s="45"/>
    </row>
    <row r="17" spans="1:17" ht="15.75">
      <c r="A17" s="96"/>
      <c r="B17" s="50"/>
      <c r="C17" s="73" t="s">
        <v>26</v>
      </c>
      <c r="D17" s="238" t="s">
        <v>29</v>
      </c>
      <c r="E17" s="239"/>
      <c r="F17" s="239"/>
      <c r="G17" s="240"/>
      <c r="H17" s="71">
        <f>'OPSIWN 3'!$C$43</f>
        <v>0</v>
      </c>
      <c r="I17" s="72">
        <f>'OPSIWN 3'!$C$44</f>
        <v>0</v>
      </c>
      <c r="J17" s="64"/>
      <c r="K17" s="74">
        <f>'OPSIWN 3'!$C$55</f>
        <v>0</v>
      </c>
      <c r="L17" s="71">
        <f>'OPSIWN 3'!$C$56</f>
        <v>0</v>
      </c>
      <c r="M17" s="97"/>
      <c r="N17" s="45"/>
      <c r="O17" s="45"/>
      <c r="P17" s="45"/>
      <c r="Q17" s="45"/>
    </row>
    <row r="18" spans="1:17" ht="15">
      <c r="A18" s="96"/>
      <c r="B18" s="50"/>
      <c r="C18" s="66"/>
      <c r="D18" s="241"/>
      <c r="E18" s="239"/>
      <c r="F18" s="239"/>
      <c r="G18" s="240"/>
      <c r="H18" s="71"/>
      <c r="I18" s="72"/>
      <c r="J18" s="64"/>
      <c r="K18" s="74"/>
      <c r="L18" s="71"/>
      <c r="M18" s="97"/>
      <c r="N18" s="45"/>
      <c r="O18" s="45"/>
      <c r="P18" s="45"/>
      <c r="Q18" s="45"/>
    </row>
    <row r="19" spans="1:17" ht="15">
      <c r="A19" s="96"/>
      <c r="B19" s="50"/>
      <c r="C19" s="66"/>
      <c r="D19" s="65"/>
      <c r="E19" s="65"/>
      <c r="F19" s="65"/>
      <c r="G19" s="65"/>
      <c r="H19" s="71"/>
      <c r="I19" s="72"/>
      <c r="J19" s="64"/>
      <c r="K19" s="74"/>
      <c r="L19" s="71"/>
      <c r="M19" s="97"/>
      <c r="N19" s="45"/>
      <c r="O19" s="45"/>
      <c r="P19" s="45"/>
      <c r="Q19" s="45"/>
    </row>
    <row r="20" spans="1:17" ht="15">
      <c r="A20" s="96"/>
      <c r="B20" s="50"/>
      <c r="C20" s="75" t="s">
        <v>27</v>
      </c>
      <c r="D20" s="218" t="s">
        <v>30</v>
      </c>
      <c r="E20" s="219"/>
      <c r="F20" s="219"/>
      <c r="G20" s="220"/>
      <c r="H20" s="86" t="s">
        <v>2</v>
      </c>
      <c r="I20" s="87" t="s">
        <v>2</v>
      </c>
      <c r="J20" s="64"/>
      <c r="K20" s="88" t="s">
        <v>2</v>
      </c>
      <c r="L20" s="89" t="s">
        <v>2</v>
      </c>
      <c r="M20" s="97"/>
      <c r="N20" s="45"/>
      <c r="O20" s="45"/>
      <c r="P20" s="45"/>
      <c r="Q20" s="45"/>
    </row>
    <row r="21" spans="1:17" ht="15">
      <c r="A21" s="96"/>
      <c r="B21" s="50"/>
      <c r="C21" s="66"/>
      <c r="D21" s="218"/>
      <c r="E21" s="219"/>
      <c r="F21" s="219"/>
      <c r="G21" s="220"/>
      <c r="H21" s="71"/>
      <c r="I21" s="72"/>
      <c r="J21" s="64"/>
      <c r="K21" s="65"/>
      <c r="L21" s="66"/>
      <c r="M21" s="97"/>
      <c r="N21" s="45"/>
      <c r="O21" s="45"/>
      <c r="P21" s="45"/>
      <c r="Q21" s="45"/>
    </row>
    <row r="22" spans="1:17" ht="15">
      <c r="A22" s="96"/>
      <c r="B22" s="50"/>
      <c r="C22" s="76"/>
      <c r="D22" s="77"/>
      <c r="E22" s="77"/>
      <c r="F22" s="77"/>
      <c r="G22" s="77"/>
      <c r="H22" s="78"/>
      <c r="I22" s="79"/>
      <c r="J22" s="64"/>
      <c r="K22" s="77"/>
      <c r="L22" s="76"/>
      <c r="M22" s="97"/>
      <c r="N22" s="45"/>
      <c r="O22" s="45"/>
      <c r="P22" s="45"/>
      <c r="Q22" s="45"/>
    </row>
    <row r="23" spans="1:17" ht="15">
      <c r="A23" s="96"/>
      <c r="B23" s="50"/>
      <c r="C23" s="50"/>
      <c r="D23" s="50"/>
      <c r="E23" s="50"/>
      <c r="F23" s="50"/>
      <c r="G23" s="50"/>
      <c r="H23" s="50"/>
      <c r="I23" s="50"/>
      <c r="J23" s="50"/>
      <c r="K23" s="50"/>
      <c r="L23" s="50"/>
      <c r="M23" s="97"/>
      <c r="N23" s="45"/>
      <c r="O23" s="45"/>
      <c r="P23" s="45"/>
      <c r="Q23" s="45"/>
    </row>
    <row r="24" spans="1:17" ht="15.75">
      <c r="A24" s="96"/>
      <c r="B24" s="50"/>
      <c r="C24" s="98" t="s">
        <v>33</v>
      </c>
      <c r="D24" s="50"/>
      <c r="E24" s="50"/>
      <c r="F24" s="50"/>
      <c r="G24" s="50"/>
      <c r="H24" s="50"/>
      <c r="I24" s="50"/>
      <c r="J24" s="50"/>
      <c r="K24" s="50"/>
      <c r="L24" s="50"/>
      <c r="M24" s="97"/>
      <c r="N24" s="45"/>
      <c r="O24" s="45"/>
      <c r="P24" s="45"/>
      <c r="Q24" s="45"/>
    </row>
    <row r="25" spans="1:17" ht="15.75">
      <c r="A25" s="96"/>
      <c r="B25" s="50"/>
      <c r="C25" s="98" t="s">
        <v>34</v>
      </c>
      <c r="D25" s="50"/>
      <c r="E25" s="50"/>
      <c r="F25" s="50"/>
      <c r="G25" s="50"/>
      <c r="H25" s="50"/>
      <c r="I25" s="50"/>
      <c r="J25" s="50"/>
      <c r="K25" s="50"/>
      <c r="L25" s="50"/>
      <c r="M25" s="97"/>
      <c r="N25" s="45"/>
      <c r="O25" s="45"/>
      <c r="P25" s="45"/>
      <c r="Q25" s="45"/>
    </row>
    <row r="26" spans="1:17" ht="15.75">
      <c r="A26" s="96"/>
      <c r="B26" s="50"/>
      <c r="C26" s="98" t="s">
        <v>35</v>
      </c>
      <c r="D26" s="50"/>
      <c r="E26" s="50"/>
      <c r="F26" s="50"/>
      <c r="G26" s="50"/>
      <c r="H26" s="50"/>
      <c r="I26" s="50"/>
      <c r="J26" s="50"/>
      <c r="K26" s="50"/>
      <c r="L26" s="50"/>
      <c r="M26" s="97"/>
      <c r="N26" s="45"/>
      <c r="O26" s="45"/>
      <c r="P26" s="45"/>
      <c r="Q26" s="45"/>
    </row>
    <row r="27" spans="1:17" ht="15.75" thickBot="1">
      <c r="A27" s="99"/>
      <c r="B27" s="100"/>
      <c r="C27" s="100"/>
      <c r="D27" s="100"/>
      <c r="E27" s="100"/>
      <c r="F27" s="100"/>
      <c r="G27" s="100"/>
      <c r="H27" s="100"/>
      <c r="I27" s="100"/>
      <c r="J27" s="100"/>
      <c r="K27" s="100"/>
      <c r="L27" s="100"/>
      <c r="M27" s="101"/>
      <c r="N27" s="45"/>
      <c r="O27" s="45"/>
      <c r="P27" s="45"/>
      <c r="Q27" s="45"/>
    </row>
    <row r="28" spans="1:17" ht="15">
      <c r="A28" s="45"/>
      <c r="B28" s="45"/>
      <c r="C28" s="45"/>
      <c r="D28" s="45"/>
      <c r="E28" s="45"/>
      <c r="F28" s="45"/>
      <c r="G28" s="45"/>
      <c r="H28" s="45"/>
      <c r="I28" s="45"/>
      <c r="J28" s="45"/>
      <c r="K28" s="45"/>
      <c r="L28" s="45"/>
      <c r="M28" s="45"/>
      <c r="N28" s="45"/>
      <c r="O28" s="45"/>
      <c r="P28" s="45"/>
      <c r="Q28" s="45"/>
    </row>
    <row r="29" spans="1:17" ht="15">
      <c r="A29" s="45"/>
      <c r="B29" s="45"/>
      <c r="C29" s="45"/>
      <c r="D29" s="45"/>
      <c r="E29" s="45"/>
      <c r="F29" s="45"/>
      <c r="G29" s="45"/>
      <c r="H29" s="45"/>
      <c r="I29" s="45"/>
      <c r="J29" s="45"/>
      <c r="K29" s="45"/>
      <c r="L29" s="45"/>
      <c r="M29" s="45"/>
      <c r="N29" s="45"/>
      <c r="O29" s="45"/>
      <c r="P29" s="45"/>
      <c r="Q29" s="45"/>
    </row>
    <row r="30" spans="1:17" ht="15">
      <c r="A30" s="45"/>
      <c r="B30" s="45"/>
      <c r="C30" s="45"/>
      <c r="D30" s="45"/>
      <c r="E30" s="45"/>
      <c r="F30" s="45"/>
      <c r="G30" s="45"/>
      <c r="H30" s="45"/>
      <c r="I30" s="45"/>
      <c r="J30" s="45"/>
      <c r="K30" s="45"/>
      <c r="L30" s="45"/>
      <c r="M30" s="45"/>
      <c r="N30" s="45"/>
      <c r="O30" s="45"/>
      <c r="P30" s="45"/>
      <c r="Q30" s="45"/>
    </row>
    <row r="31" spans="1:17" ht="15">
      <c r="A31" s="45"/>
      <c r="B31" s="45"/>
      <c r="C31" s="45"/>
      <c r="D31" s="45"/>
      <c r="E31" s="45"/>
      <c r="F31" s="45"/>
      <c r="G31" s="45"/>
      <c r="H31" s="45"/>
      <c r="I31" s="45"/>
      <c r="J31" s="45"/>
      <c r="K31" s="45"/>
      <c r="L31" s="45"/>
      <c r="M31" s="45"/>
      <c r="N31" s="45"/>
      <c r="O31" s="45"/>
      <c r="P31" s="45"/>
      <c r="Q31" s="45"/>
    </row>
  </sheetData>
  <sheetProtection/>
  <mergeCells count="8">
    <mergeCell ref="D20:G21"/>
    <mergeCell ref="D11:G12"/>
    <mergeCell ref="D8:G8"/>
    <mergeCell ref="K5:L7"/>
    <mergeCell ref="C5:G7"/>
    <mergeCell ref="H5:I7"/>
    <mergeCell ref="D14:G15"/>
    <mergeCell ref="D17:G18"/>
  </mergeCells>
  <printOptions/>
  <pageMargins left="0.75" right="0.75" top="0.82" bottom="0.85" header="0.5" footer="0.5"/>
  <pageSetup fitToHeight="1" fitToWidth="1" horizontalDpi="200" verticalDpi="200" orientation="landscape" paperSize="9"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B2:CB60"/>
  <sheetViews>
    <sheetView zoomScale="70" zoomScaleNormal="70" zoomScalePageLayoutView="0" workbookViewId="0" topLeftCell="A1">
      <selection activeCell="A1" sqref="A1"/>
    </sheetView>
  </sheetViews>
  <sheetFormatPr defaultColWidth="8.88671875" defaultRowHeight="15"/>
  <cols>
    <col min="1" max="1" width="1.99609375" style="0" customWidth="1"/>
    <col min="2" max="2" width="55.4453125" style="0" customWidth="1"/>
    <col min="3" max="3" width="10.6640625" style="9" customWidth="1"/>
    <col min="4" max="4" width="1.99609375" style="0" customWidth="1"/>
    <col min="5" max="64" width="10.6640625" style="0" customWidth="1"/>
    <col min="67" max="67" width="11.77734375" style="0" customWidth="1"/>
    <col min="68" max="69" width="11.4453125" style="0" customWidth="1"/>
    <col min="70" max="70" width="11.77734375" style="0" customWidth="1"/>
    <col min="71" max="72" width="11.4453125" style="0" customWidth="1"/>
  </cols>
  <sheetData>
    <row r="1" ht="10.5" customHeight="1"/>
    <row r="2" spans="2:9" s="11" customFormat="1" ht="15" customHeight="1">
      <c r="B2" s="135" t="s">
        <v>36</v>
      </c>
      <c r="C2" s="276" t="s">
        <v>38</v>
      </c>
      <c r="D2" s="277"/>
      <c r="E2" s="277"/>
      <c r="F2" s="277"/>
      <c r="G2" s="277"/>
      <c r="H2" s="277"/>
      <c r="I2" s="278"/>
    </row>
    <row r="3" spans="2:9" s="11" customFormat="1" ht="20.25" customHeight="1">
      <c r="B3" s="279" t="s">
        <v>37</v>
      </c>
      <c r="C3" s="267" t="s">
        <v>89</v>
      </c>
      <c r="D3" s="268"/>
      <c r="E3" s="268"/>
      <c r="F3" s="268"/>
      <c r="G3" s="268"/>
      <c r="H3" s="268"/>
      <c r="I3" s="269"/>
    </row>
    <row r="4" spans="2:9" s="11" customFormat="1" ht="20.25" customHeight="1">
      <c r="B4" s="280"/>
      <c r="C4" s="270"/>
      <c r="D4" s="271"/>
      <c r="E4" s="271"/>
      <c r="F4" s="271"/>
      <c r="G4" s="271"/>
      <c r="H4" s="271"/>
      <c r="I4" s="272"/>
    </row>
    <row r="5" spans="2:10" s="11" customFormat="1" ht="20.25" customHeight="1">
      <c r="B5" s="281"/>
      <c r="C5" s="273"/>
      <c r="D5" s="274"/>
      <c r="E5" s="274"/>
      <c r="F5" s="274"/>
      <c r="G5" s="274"/>
      <c r="H5" s="274"/>
      <c r="I5" s="275"/>
      <c r="J5" s="15"/>
    </row>
    <row r="6" spans="2:10" s="11" customFormat="1" ht="15" customHeight="1">
      <c r="B6" s="1"/>
      <c r="C6" s="16"/>
      <c r="D6" s="16"/>
      <c r="F6" s="16"/>
      <c r="G6" s="16"/>
      <c r="H6" s="16"/>
      <c r="I6" s="16"/>
      <c r="J6" s="15"/>
    </row>
    <row r="7" spans="2:10" s="11" customFormat="1" ht="15" customHeight="1">
      <c r="B7" s="47" t="s">
        <v>39</v>
      </c>
      <c r="C7" s="22">
        <v>0</v>
      </c>
      <c r="D7" s="16"/>
      <c r="E7" s="24" t="s">
        <v>40</v>
      </c>
      <c r="F7" s="16"/>
      <c r="G7" s="16"/>
      <c r="H7" s="16"/>
      <c r="I7" s="16"/>
      <c r="J7" s="15"/>
    </row>
    <row r="8" spans="2:10" s="11" customFormat="1" ht="15" customHeight="1">
      <c r="B8" s="1"/>
      <c r="C8" s="16"/>
      <c r="D8" s="16"/>
      <c r="E8" s="16"/>
      <c r="F8" s="16"/>
      <c r="G8" s="16"/>
      <c r="H8" s="16"/>
      <c r="I8" s="16"/>
      <c r="J8" s="15"/>
    </row>
    <row r="9" spans="3:66" s="11" customFormat="1" ht="15" customHeight="1">
      <c r="C9" s="51" t="s">
        <v>41</v>
      </c>
      <c r="D9" s="12"/>
      <c r="E9" s="55" t="s">
        <v>43</v>
      </c>
      <c r="F9" s="56"/>
      <c r="G9" s="56"/>
      <c r="H9" s="56"/>
      <c r="I9" s="56" t="s">
        <v>44</v>
      </c>
      <c r="J9" s="56"/>
      <c r="K9" s="56"/>
      <c r="L9" s="56"/>
      <c r="M9" s="56"/>
      <c r="N9" s="56" t="s">
        <v>45</v>
      </c>
      <c r="O9" s="56"/>
      <c r="P9" s="56"/>
      <c r="Q9" s="56"/>
      <c r="R9" s="56"/>
      <c r="S9" s="56" t="s">
        <v>46</v>
      </c>
      <c r="T9" s="56"/>
      <c r="U9" s="56"/>
      <c r="V9" s="56"/>
      <c r="W9" s="56"/>
      <c r="X9" s="56" t="s">
        <v>47</v>
      </c>
      <c r="Y9" s="56"/>
      <c r="Z9" s="56"/>
      <c r="AA9" s="56"/>
      <c r="AB9" s="56"/>
      <c r="AC9" s="56" t="s">
        <v>48</v>
      </c>
      <c r="AD9" s="56"/>
      <c r="AE9" s="56"/>
      <c r="AF9" s="56"/>
      <c r="AG9" s="56"/>
      <c r="AH9" s="56" t="s">
        <v>49</v>
      </c>
      <c r="AI9" s="56"/>
      <c r="AJ9" s="56"/>
      <c r="AK9" s="56"/>
      <c r="AL9" s="56"/>
      <c r="AM9" s="56" t="s">
        <v>50</v>
      </c>
      <c r="AN9" s="56"/>
      <c r="AO9" s="56"/>
      <c r="AP9" s="56"/>
      <c r="AQ9" s="56"/>
      <c r="AR9" s="56" t="s">
        <v>51</v>
      </c>
      <c r="AS9" s="56"/>
      <c r="AT9" s="56"/>
      <c r="AU9" s="56"/>
      <c r="AV9" s="56"/>
      <c r="AW9" s="56" t="s">
        <v>52</v>
      </c>
      <c r="AX9" s="56"/>
      <c r="AY9" s="56"/>
      <c r="AZ9" s="56"/>
      <c r="BA9" s="56"/>
      <c r="BB9" s="56" t="s">
        <v>53</v>
      </c>
      <c r="BC9" s="56"/>
      <c r="BD9" s="56"/>
      <c r="BE9" s="56"/>
      <c r="BF9" s="56"/>
      <c r="BG9" s="56" t="s">
        <v>54</v>
      </c>
      <c r="BH9" s="56"/>
      <c r="BI9" s="56"/>
      <c r="BJ9" s="56"/>
      <c r="BK9" s="56"/>
      <c r="BL9" s="104" t="s">
        <v>55</v>
      </c>
      <c r="BM9" s="6"/>
      <c r="BN9" s="6"/>
    </row>
    <row r="10" spans="3:66" s="11" customFormat="1" ht="15" customHeight="1">
      <c r="C10" s="52" t="s">
        <v>42</v>
      </c>
      <c r="D10" s="12"/>
      <c r="E10" s="57">
        <v>2013</v>
      </c>
      <c r="F10" s="58">
        <f>E10+1</f>
        <v>2014</v>
      </c>
      <c r="G10" s="58">
        <f aca="true" t="shared" si="0" ref="G10:BL11">F10+1</f>
        <v>2015</v>
      </c>
      <c r="H10" s="58">
        <f t="shared" si="0"/>
        <v>2016</v>
      </c>
      <c r="I10" s="58">
        <f t="shared" si="0"/>
        <v>2017</v>
      </c>
      <c r="J10" s="58">
        <f t="shared" si="0"/>
        <v>2018</v>
      </c>
      <c r="K10" s="58">
        <f t="shared" si="0"/>
        <v>2019</v>
      </c>
      <c r="L10" s="58">
        <f t="shared" si="0"/>
        <v>2020</v>
      </c>
      <c r="M10" s="58">
        <f t="shared" si="0"/>
        <v>2021</v>
      </c>
      <c r="N10" s="58">
        <f t="shared" si="0"/>
        <v>2022</v>
      </c>
      <c r="O10" s="58">
        <f t="shared" si="0"/>
        <v>2023</v>
      </c>
      <c r="P10" s="58">
        <f t="shared" si="0"/>
        <v>2024</v>
      </c>
      <c r="Q10" s="58">
        <f t="shared" si="0"/>
        <v>2025</v>
      </c>
      <c r="R10" s="58">
        <f t="shared" si="0"/>
        <v>2026</v>
      </c>
      <c r="S10" s="58">
        <f t="shared" si="0"/>
        <v>2027</v>
      </c>
      <c r="T10" s="58">
        <f t="shared" si="0"/>
        <v>2028</v>
      </c>
      <c r="U10" s="58">
        <f t="shared" si="0"/>
        <v>2029</v>
      </c>
      <c r="V10" s="58">
        <f t="shared" si="0"/>
        <v>2030</v>
      </c>
      <c r="W10" s="58">
        <f t="shared" si="0"/>
        <v>2031</v>
      </c>
      <c r="X10" s="58">
        <f t="shared" si="0"/>
        <v>2032</v>
      </c>
      <c r="Y10" s="58">
        <f t="shared" si="0"/>
        <v>2033</v>
      </c>
      <c r="Z10" s="58">
        <f t="shared" si="0"/>
        <v>2034</v>
      </c>
      <c r="AA10" s="58">
        <f t="shared" si="0"/>
        <v>2035</v>
      </c>
      <c r="AB10" s="58">
        <f t="shared" si="0"/>
        <v>2036</v>
      </c>
      <c r="AC10" s="58">
        <f t="shared" si="0"/>
        <v>2037</v>
      </c>
      <c r="AD10" s="58">
        <f t="shared" si="0"/>
        <v>2038</v>
      </c>
      <c r="AE10" s="58">
        <f t="shared" si="0"/>
        <v>2039</v>
      </c>
      <c r="AF10" s="58">
        <f t="shared" si="0"/>
        <v>2040</v>
      </c>
      <c r="AG10" s="58">
        <f t="shared" si="0"/>
        <v>2041</v>
      </c>
      <c r="AH10" s="58">
        <f t="shared" si="0"/>
        <v>2042</v>
      </c>
      <c r="AI10" s="58">
        <f t="shared" si="0"/>
        <v>2043</v>
      </c>
      <c r="AJ10" s="58">
        <f t="shared" si="0"/>
        <v>2044</v>
      </c>
      <c r="AK10" s="58">
        <f t="shared" si="0"/>
        <v>2045</v>
      </c>
      <c r="AL10" s="58">
        <f t="shared" si="0"/>
        <v>2046</v>
      </c>
      <c r="AM10" s="58">
        <f t="shared" si="0"/>
        <v>2047</v>
      </c>
      <c r="AN10" s="58">
        <f t="shared" si="0"/>
        <v>2048</v>
      </c>
      <c r="AO10" s="58">
        <f t="shared" si="0"/>
        <v>2049</v>
      </c>
      <c r="AP10" s="58">
        <f t="shared" si="0"/>
        <v>2050</v>
      </c>
      <c r="AQ10" s="58">
        <f t="shared" si="0"/>
        <v>2051</v>
      </c>
      <c r="AR10" s="58">
        <f t="shared" si="0"/>
        <v>2052</v>
      </c>
      <c r="AS10" s="58">
        <f t="shared" si="0"/>
        <v>2053</v>
      </c>
      <c r="AT10" s="58">
        <f t="shared" si="0"/>
        <v>2054</v>
      </c>
      <c r="AU10" s="58">
        <f t="shared" si="0"/>
        <v>2055</v>
      </c>
      <c r="AV10" s="58">
        <f t="shared" si="0"/>
        <v>2056</v>
      </c>
      <c r="AW10" s="58">
        <f t="shared" si="0"/>
        <v>2057</v>
      </c>
      <c r="AX10" s="58">
        <f t="shared" si="0"/>
        <v>2058</v>
      </c>
      <c r="AY10" s="58">
        <f t="shared" si="0"/>
        <v>2059</v>
      </c>
      <c r="AZ10" s="58">
        <f t="shared" si="0"/>
        <v>2060</v>
      </c>
      <c r="BA10" s="58">
        <f t="shared" si="0"/>
        <v>2061</v>
      </c>
      <c r="BB10" s="58">
        <f t="shared" si="0"/>
        <v>2062</v>
      </c>
      <c r="BC10" s="58">
        <f t="shared" si="0"/>
        <v>2063</v>
      </c>
      <c r="BD10" s="58">
        <f t="shared" si="0"/>
        <v>2064</v>
      </c>
      <c r="BE10" s="58">
        <f t="shared" si="0"/>
        <v>2065</v>
      </c>
      <c r="BF10" s="58">
        <f t="shared" si="0"/>
        <v>2066</v>
      </c>
      <c r="BG10" s="58">
        <f t="shared" si="0"/>
        <v>2067</v>
      </c>
      <c r="BH10" s="58">
        <f t="shared" si="0"/>
        <v>2068</v>
      </c>
      <c r="BI10" s="58">
        <f t="shared" si="0"/>
        <v>2069</v>
      </c>
      <c r="BJ10" s="58">
        <f t="shared" si="0"/>
        <v>2070</v>
      </c>
      <c r="BK10" s="58">
        <f t="shared" si="0"/>
        <v>2071</v>
      </c>
      <c r="BL10" s="82">
        <f t="shared" si="0"/>
        <v>2072</v>
      </c>
      <c r="BM10" s="6"/>
      <c r="BN10" s="6"/>
    </row>
    <row r="11" spans="3:72" s="11" customFormat="1" ht="15" customHeight="1">
      <c r="C11" s="53"/>
      <c r="D11" s="13"/>
      <c r="E11" s="57">
        <v>0</v>
      </c>
      <c r="F11" s="58">
        <f>E11+1</f>
        <v>1</v>
      </c>
      <c r="G11" s="58">
        <f t="shared" si="0"/>
        <v>2</v>
      </c>
      <c r="H11" s="58">
        <f t="shared" si="0"/>
        <v>3</v>
      </c>
      <c r="I11" s="58">
        <f t="shared" si="0"/>
        <v>4</v>
      </c>
      <c r="J11" s="58">
        <f t="shared" si="0"/>
        <v>5</v>
      </c>
      <c r="K11" s="58">
        <f t="shared" si="0"/>
        <v>6</v>
      </c>
      <c r="L11" s="58">
        <f t="shared" si="0"/>
        <v>7</v>
      </c>
      <c r="M11" s="58">
        <f t="shared" si="0"/>
        <v>8</v>
      </c>
      <c r="N11" s="58">
        <f t="shared" si="0"/>
        <v>9</v>
      </c>
      <c r="O11" s="58">
        <f t="shared" si="0"/>
        <v>10</v>
      </c>
      <c r="P11" s="58">
        <f t="shared" si="0"/>
        <v>11</v>
      </c>
      <c r="Q11" s="58">
        <f t="shared" si="0"/>
        <v>12</v>
      </c>
      <c r="R11" s="58">
        <f t="shared" si="0"/>
        <v>13</v>
      </c>
      <c r="S11" s="58">
        <f t="shared" si="0"/>
        <v>14</v>
      </c>
      <c r="T11" s="58">
        <f t="shared" si="0"/>
        <v>15</v>
      </c>
      <c r="U11" s="58">
        <f t="shared" si="0"/>
        <v>16</v>
      </c>
      <c r="V11" s="58">
        <f t="shared" si="0"/>
        <v>17</v>
      </c>
      <c r="W11" s="58">
        <f t="shared" si="0"/>
        <v>18</v>
      </c>
      <c r="X11" s="58">
        <f t="shared" si="0"/>
        <v>19</v>
      </c>
      <c r="Y11" s="58">
        <f t="shared" si="0"/>
        <v>20</v>
      </c>
      <c r="Z11" s="58">
        <f t="shared" si="0"/>
        <v>21</v>
      </c>
      <c r="AA11" s="58">
        <f t="shared" si="0"/>
        <v>22</v>
      </c>
      <c r="AB11" s="58">
        <f t="shared" si="0"/>
        <v>23</v>
      </c>
      <c r="AC11" s="58">
        <f t="shared" si="0"/>
        <v>24</v>
      </c>
      <c r="AD11" s="58">
        <f t="shared" si="0"/>
        <v>25</v>
      </c>
      <c r="AE11" s="58">
        <f t="shared" si="0"/>
        <v>26</v>
      </c>
      <c r="AF11" s="58">
        <f t="shared" si="0"/>
        <v>27</v>
      </c>
      <c r="AG11" s="58">
        <f t="shared" si="0"/>
        <v>28</v>
      </c>
      <c r="AH11" s="58">
        <f t="shared" si="0"/>
        <v>29</v>
      </c>
      <c r="AI11" s="58">
        <f t="shared" si="0"/>
        <v>30</v>
      </c>
      <c r="AJ11" s="58">
        <f t="shared" si="0"/>
        <v>31</v>
      </c>
      <c r="AK11" s="58">
        <f t="shared" si="0"/>
        <v>32</v>
      </c>
      <c r="AL11" s="58">
        <f t="shared" si="0"/>
        <v>33</v>
      </c>
      <c r="AM11" s="58">
        <f t="shared" si="0"/>
        <v>34</v>
      </c>
      <c r="AN11" s="58">
        <f t="shared" si="0"/>
        <v>35</v>
      </c>
      <c r="AO11" s="58">
        <f t="shared" si="0"/>
        <v>36</v>
      </c>
      <c r="AP11" s="58">
        <f t="shared" si="0"/>
        <v>37</v>
      </c>
      <c r="AQ11" s="58">
        <f t="shared" si="0"/>
        <v>38</v>
      </c>
      <c r="AR11" s="58">
        <f t="shared" si="0"/>
        <v>39</v>
      </c>
      <c r="AS11" s="58">
        <f t="shared" si="0"/>
        <v>40</v>
      </c>
      <c r="AT11" s="58">
        <f t="shared" si="0"/>
        <v>41</v>
      </c>
      <c r="AU11" s="58">
        <f t="shared" si="0"/>
        <v>42</v>
      </c>
      <c r="AV11" s="58">
        <f t="shared" si="0"/>
        <v>43</v>
      </c>
      <c r="AW11" s="58">
        <f t="shared" si="0"/>
        <v>44</v>
      </c>
      <c r="AX11" s="58">
        <f t="shared" si="0"/>
        <v>45</v>
      </c>
      <c r="AY11" s="58">
        <f t="shared" si="0"/>
        <v>46</v>
      </c>
      <c r="AZ11" s="58">
        <f t="shared" si="0"/>
        <v>47</v>
      </c>
      <c r="BA11" s="58">
        <f t="shared" si="0"/>
        <v>48</v>
      </c>
      <c r="BB11" s="58">
        <f t="shared" si="0"/>
        <v>49</v>
      </c>
      <c r="BC11" s="58">
        <f t="shared" si="0"/>
        <v>50</v>
      </c>
      <c r="BD11" s="58">
        <f t="shared" si="0"/>
        <v>51</v>
      </c>
      <c r="BE11" s="58">
        <f t="shared" si="0"/>
        <v>52</v>
      </c>
      <c r="BF11" s="58">
        <f t="shared" si="0"/>
        <v>53</v>
      </c>
      <c r="BG11" s="58">
        <f t="shared" si="0"/>
        <v>54</v>
      </c>
      <c r="BH11" s="58">
        <f t="shared" si="0"/>
        <v>55</v>
      </c>
      <c r="BI11" s="58">
        <f t="shared" si="0"/>
        <v>56</v>
      </c>
      <c r="BJ11" s="58">
        <f t="shared" si="0"/>
        <v>57</v>
      </c>
      <c r="BK11" s="58">
        <f t="shared" si="0"/>
        <v>58</v>
      </c>
      <c r="BL11" s="82">
        <f t="shared" si="0"/>
        <v>59</v>
      </c>
      <c r="BM11" s="6"/>
      <c r="BN11" s="6"/>
      <c r="BO11" s="102"/>
      <c r="BP11" s="102"/>
      <c r="BQ11" s="102"/>
      <c r="BR11" s="102"/>
      <c r="BS11" s="102"/>
      <c r="BT11" s="102"/>
    </row>
    <row r="12" spans="3:72" s="11" customFormat="1" ht="15" customHeight="1">
      <c r="C12" s="54" t="s">
        <v>9</v>
      </c>
      <c r="D12" s="13"/>
      <c r="E12" s="59" t="s">
        <v>9</v>
      </c>
      <c r="F12" s="60" t="s">
        <v>9</v>
      </c>
      <c r="G12" s="60" t="s">
        <v>9</v>
      </c>
      <c r="H12" s="60" t="s">
        <v>9</v>
      </c>
      <c r="I12" s="60" t="s">
        <v>9</v>
      </c>
      <c r="J12" s="60" t="s">
        <v>9</v>
      </c>
      <c r="K12" s="60" t="s">
        <v>9</v>
      </c>
      <c r="L12" s="60" t="s">
        <v>9</v>
      </c>
      <c r="M12" s="60" t="s">
        <v>9</v>
      </c>
      <c r="N12" s="60" t="s">
        <v>9</v>
      </c>
      <c r="O12" s="60" t="s">
        <v>9</v>
      </c>
      <c r="P12" s="60" t="s">
        <v>9</v>
      </c>
      <c r="Q12" s="60" t="s">
        <v>9</v>
      </c>
      <c r="R12" s="60" t="s">
        <v>9</v>
      </c>
      <c r="S12" s="60" t="s">
        <v>9</v>
      </c>
      <c r="T12" s="60" t="s">
        <v>9</v>
      </c>
      <c r="U12" s="60" t="s">
        <v>9</v>
      </c>
      <c r="V12" s="60" t="s">
        <v>9</v>
      </c>
      <c r="W12" s="60" t="s">
        <v>9</v>
      </c>
      <c r="X12" s="60" t="s">
        <v>9</v>
      </c>
      <c r="Y12" s="60" t="s">
        <v>9</v>
      </c>
      <c r="Z12" s="60" t="s">
        <v>9</v>
      </c>
      <c r="AA12" s="60" t="s">
        <v>9</v>
      </c>
      <c r="AB12" s="60" t="s">
        <v>9</v>
      </c>
      <c r="AC12" s="60" t="s">
        <v>9</v>
      </c>
      <c r="AD12" s="60" t="s">
        <v>9</v>
      </c>
      <c r="AE12" s="60" t="s">
        <v>9</v>
      </c>
      <c r="AF12" s="60" t="s">
        <v>9</v>
      </c>
      <c r="AG12" s="60" t="s">
        <v>9</v>
      </c>
      <c r="AH12" s="60" t="s">
        <v>9</v>
      </c>
      <c r="AI12" s="60" t="s">
        <v>9</v>
      </c>
      <c r="AJ12" s="60" t="s">
        <v>9</v>
      </c>
      <c r="AK12" s="60" t="s">
        <v>9</v>
      </c>
      <c r="AL12" s="60" t="s">
        <v>9</v>
      </c>
      <c r="AM12" s="60" t="s">
        <v>9</v>
      </c>
      <c r="AN12" s="60" t="s">
        <v>9</v>
      </c>
      <c r="AO12" s="60" t="s">
        <v>9</v>
      </c>
      <c r="AP12" s="60" t="s">
        <v>9</v>
      </c>
      <c r="AQ12" s="60" t="s">
        <v>9</v>
      </c>
      <c r="AR12" s="60" t="s">
        <v>9</v>
      </c>
      <c r="AS12" s="60" t="s">
        <v>9</v>
      </c>
      <c r="AT12" s="60" t="s">
        <v>9</v>
      </c>
      <c r="AU12" s="60" t="s">
        <v>9</v>
      </c>
      <c r="AV12" s="60" t="s">
        <v>9</v>
      </c>
      <c r="AW12" s="60" t="s">
        <v>9</v>
      </c>
      <c r="AX12" s="60" t="s">
        <v>9</v>
      </c>
      <c r="AY12" s="60" t="s">
        <v>9</v>
      </c>
      <c r="AZ12" s="60" t="s">
        <v>9</v>
      </c>
      <c r="BA12" s="60" t="s">
        <v>9</v>
      </c>
      <c r="BB12" s="60" t="s">
        <v>9</v>
      </c>
      <c r="BC12" s="60" t="s">
        <v>9</v>
      </c>
      <c r="BD12" s="60" t="s">
        <v>9</v>
      </c>
      <c r="BE12" s="60" t="s">
        <v>9</v>
      </c>
      <c r="BF12" s="60" t="s">
        <v>9</v>
      </c>
      <c r="BG12" s="60" t="s">
        <v>9</v>
      </c>
      <c r="BH12" s="60" t="s">
        <v>9</v>
      </c>
      <c r="BI12" s="60" t="s">
        <v>9</v>
      </c>
      <c r="BJ12" s="60" t="s">
        <v>9</v>
      </c>
      <c r="BK12" s="60" t="s">
        <v>9</v>
      </c>
      <c r="BL12" s="83" t="s">
        <v>9</v>
      </c>
      <c r="BM12" s="6"/>
      <c r="BN12" s="6"/>
      <c r="BO12" s="102"/>
      <c r="BP12" s="102"/>
      <c r="BQ12" s="102"/>
      <c r="BR12" s="102"/>
      <c r="BS12" s="102"/>
      <c r="BT12" s="102"/>
    </row>
    <row r="13" spans="3:72" ht="15" customHeight="1">
      <c r="C13" s="29"/>
      <c r="D13" s="2"/>
      <c r="E13" s="8"/>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3"/>
      <c r="BM13" s="2"/>
      <c r="BN13" s="2"/>
      <c r="BO13" s="282" t="s">
        <v>56</v>
      </c>
      <c r="BP13" s="282"/>
      <c r="BQ13" s="282"/>
      <c r="BR13" s="282"/>
      <c r="BS13" s="282"/>
      <c r="BT13" s="282"/>
    </row>
    <row r="14" spans="2:72" ht="15" customHeight="1">
      <c r="B14" s="48" t="s">
        <v>58</v>
      </c>
      <c r="C14" s="30"/>
      <c r="D14" s="23"/>
      <c r="E14" s="43"/>
      <c r="F14" s="39"/>
      <c r="G14" s="39"/>
      <c r="H14" s="39"/>
      <c r="I14" s="39"/>
      <c r="J14" s="39"/>
      <c r="K14" s="39"/>
      <c r="L14" s="39"/>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106"/>
      <c r="BO14" s="258" t="s">
        <v>90</v>
      </c>
      <c r="BP14" s="259"/>
      <c r="BQ14" s="259"/>
      <c r="BR14" s="259"/>
      <c r="BS14" s="259"/>
      <c r="BT14" s="260"/>
    </row>
    <row r="15" spans="2:72" ht="15" customHeight="1">
      <c r="B15" s="25"/>
      <c r="C15" s="30"/>
      <c r="D15" s="23"/>
      <c r="E15" s="43"/>
      <c r="F15" s="39"/>
      <c r="G15" s="39"/>
      <c r="H15" s="39"/>
      <c r="I15" s="39"/>
      <c r="J15" s="39"/>
      <c r="K15" s="39"/>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106"/>
      <c r="BO15" s="261"/>
      <c r="BP15" s="262"/>
      <c r="BQ15" s="262"/>
      <c r="BR15" s="262"/>
      <c r="BS15" s="262"/>
      <c r="BT15" s="263"/>
    </row>
    <row r="16" spans="2:72" ht="15" customHeight="1">
      <c r="B16" s="48" t="s">
        <v>59</v>
      </c>
      <c r="C16" s="30"/>
      <c r="D16" s="23"/>
      <c r="E16" s="43"/>
      <c r="F16" s="39"/>
      <c r="G16" s="39"/>
      <c r="H16" s="39"/>
      <c r="I16" s="39"/>
      <c r="J16" s="39"/>
      <c r="K16" s="39"/>
      <c r="L16" s="39"/>
      <c r="M16" s="39"/>
      <c r="N16" s="39"/>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c r="BJ16" s="39"/>
      <c r="BK16" s="39"/>
      <c r="BL16" s="106"/>
      <c r="BO16" s="264"/>
      <c r="BP16" s="265"/>
      <c r="BQ16" s="265"/>
      <c r="BR16" s="265"/>
      <c r="BS16" s="265"/>
      <c r="BT16" s="266"/>
    </row>
    <row r="17" spans="2:72" ht="15" customHeight="1">
      <c r="B17" s="26" t="s">
        <v>60</v>
      </c>
      <c r="C17" s="30">
        <f>SUM(E17:BL17)</f>
        <v>0</v>
      </c>
      <c r="D17" s="23"/>
      <c r="E17" s="124"/>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106"/>
      <c r="BO17" s="255" t="s">
        <v>57</v>
      </c>
      <c r="BP17" s="256"/>
      <c r="BQ17" s="256"/>
      <c r="BR17" s="256"/>
      <c r="BS17" s="256"/>
      <c r="BT17" s="257"/>
    </row>
    <row r="18" spans="2:72" ht="15" customHeight="1">
      <c r="B18" s="26" t="s">
        <v>61</v>
      </c>
      <c r="C18" s="30">
        <f>SUM(E18:BL18)</f>
        <v>0</v>
      </c>
      <c r="D18" s="23"/>
      <c r="E18" s="43"/>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39"/>
      <c r="BL18" s="106"/>
      <c r="BO18" s="248" t="s">
        <v>2</v>
      </c>
      <c r="BP18" s="243"/>
      <c r="BQ18" s="243"/>
      <c r="BR18" s="243"/>
      <c r="BS18" s="243"/>
      <c r="BT18" s="244"/>
    </row>
    <row r="19" spans="2:72" ht="15" customHeight="1">
      <c r="B19" s="26" t="s">
        <v>62</v>
      </c>
      <c r="C19" s="30">
        <f>SUM(E19:BL19)</f>
        <v>0</v>
      </c>
      <c r="D19" s="23"/>
      <c r="E19" s="43"/>
      <c r="F19" s="39"/>
      <c r="G19" s="39"/>
      <c r="H19" s="39"/>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39"/>
      <c r="BB19" s="39"/>
      <c r="BC19" s="39"/>
      <c r="BD19" s="39"/>
      <c r="BE19" s="39"/>
      <c r="BF19" s="39"/>
      <c r="BG19" s="39"/>
      <c r="BH19" s="39"/>
      <c r="BI19" s="39"/>
      <c r="BJ19" s="39"/>
      <c r="BK19" s="39"/>
      <c r="BL19" s="106"/>
      <c r="BO19" s="248" t="s">
        <v>2</v>
      </c>
      <c r="BP19" s="243"/>
      <c r="BQ19" s="243"/>
      <c r="BR19" s="243"/>
      <c r="BS19" s="243"/>
      <c r="BT19" s="244"/>
    </row>
    <row r="20" spans="2:72" ht="15" customHeight="1">
      <c r="B20" s="26"/>
      <c r="C20" s="30"/>
      <c r="D20" s="23"/>
      <c r="E20" s="43"/>
      <c r="F20" s="39"/>
      <c r="G20" s="39"/>
      <c r="H20" s="39"/>
      <c r="I20" s="39"/>
      <c r="J20" s="39"/>
      <c r="K20" s="39"/>
      <c r="L20" s="39"/>
      <c r="M20" s="39"/>
      <c r="N20" s="39"/>
      <c r="O20" s="39"/>
      <c r="P20" s="39"/>
      <c r="Q20" s="39"/>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39"/>
      <c r="BB20" s="39"/>
      <c r="BC20" s="39"/>
      <c r="BD20" s="39"/>
      <c r="BE20" s="39"/>
      <c r="BF20" s="39"/>
      <c r="BG20" s="39"/>
      <c r="BH20" s="39"/>
      <c r="BI20" s="39"/>
      <c r="BJ20" s="39"/>
      <c r="BK20" s="39"/>
      <c r="BL20" s="106"/>
      <c r="BO20" s="242" t="s">
        <v>1</v>
      </c>
      <c r="BP20" s="243"/>
      <c r="BQ20" s="243"/>
      <c r="BR20" s="243"/>
      <c r="BS20" s="243"/>
      <c r="BT20" s="244"/>
    </row>
    <row r="21" spans="2:72" ht="15" customHeight="1">
      <c r="B21" s="49" t="s">
        <v>63</v>
      </c>
      <c r="C21" s="107">
        <f>SUM(C17:C19)</f>
        <v>0</v>
      </c>
      <c r="D21" s="108"/>
      <c r="E21" s="109">
        <f>SUM(E17:E19)</f>
        <v>0</v>
      </c>
      <c r="F21" s="110">
        <f aca="true" t="shared" si="1" ref="F21:BL21">SUM(F17:F19)</f>
        <v>0</v>
      </c>
      <c r="G21" s="110">
        <f t="shared" si="1"/>
        <v>0</v>
      </c>
      <c r="H21" s="110">
        <f t="shared" si="1"/>
        <v>0</v>
      </c>
      <c r="I21" s="110">
        <f t="shared" si="1"/>
        <v>0</v>
      </c>
      <c r="J21" s="110">
        <f t="shared" si="1"/>
        <v>0</v>
      </c>
      <c r="K21" s="110">
        <f t="shared" si="1"/>
        <v>0</v>
      </c>
      <c r="L21" s="110">
        <f t="shared" si="1"/>
        <v>0</v>
      </c>
      <c r="M21" s="110">
        <f t="shared" si="1"/>
        <v>0</v>
      </c>
      <c r="N21" s="110">
        <f t="shared" si="1"/>
        <v>0</v>
      </c>
      <c r="O21" s="110">
        <f t="shared" si="1"/>
        <v>0</v>
      </c>
      <c r="P21" s="110">
        <f t="shared" si="1"/>
        <v>0</v>
      </c>
      <c r="Q21" s="110">
        <f t="shared" si="1"/>
        <v>0</v>
      </c>
      <c r="R21" s="110">
        <f t="shared" si="1"/>
        <v>0</v>
      </c>
      <c r="S21" s="110">
        <f t="shared" si="1"/>
        <v>0</v>
      </c>
      <c r="T21" s="110">
        <f t="shared" si="1"/>
        <v>0</v>
      </c>
      <c r="U21" s="110">
        <f t="shared" si="1"/>
        <v>0</v>
      </c>
      <c r="V21" s="110">
        <f t="shared" si="1"/>
        <v>0</v>
      </c>
      <c r="W21" s="110">
        <f t="shared" si="1"/>
        <v>0</v>
      </c>
      <c r="X21" s="110">
        <f t="shared" si="1"/>
        <v>0</v>
      </c>
      <c r="Y21" s="110">
        <f t="shared" si="1"/>
        <v>0</v>
      </c>
      <c r="Z21" s="110">
        <f t="shared" si="1"/>
        <v>0</v>
      </c>
      <c r="AA21" s="110">
        <f t="shared" si="1"/>
        <v>0</v>
      </c>
      <c r="AB21" s="110">
        <f t="shared" si="1"/>
        <v>0</v>
      </c>
      <c r="AC21" s="110">
        <f t="shared" si="1"/>
        <v>0</v>
      </c>
      <c r="AD21" s="110">
        <f t="shared" si="1"/>
        <v>0</v>
      </c>
      <c r="AE21" s="110">
        <f t="shared" si="1"/>
        <v>0</v>
      </c>
      <c r="AF21" s="110">
        <f t="shared" si="1"/>
        <v>0</v>
      </c>
      <c r="AG21" s="110">
        <f t="shared" si="1"/>
        <v>0</v>
      </c>
      <c r="AH21" s="110">
        <f t="shared" si="1"/>
        <v>0</v>
      </c>
      <c r="AI21" s="110">
        <f t="shared" si="1"/>
        <v>0</v>
      </c>
      <c r="AJ21" s="110">
        <f t="shared" si="1"/>
        <v>0</v>
      </c>
      <c r="AK21" s="110">
        <f t="shared" si="1"/>
        <v>0</v>
      </c>
      <c r="AL21" s="110">
        <f t="shared" si="1"/>
        <v>0</v>
      </c>
      <c r="AM21" s="110">
        <f t="shared" si="1"/>
        <v>0</v>
      </c>
      <c r="AN21" s="110">
        <f t="shared" si="1"/>
        <v>0</v>
      </c>
      <c r="AO21" s="110">
        <f t="shared" si="1"/>
        <v>0</v>
      </c>
      <c r="AP21" s="110">
        <f t="shared" si="1"/>
        <v>0</v>
      </c>
      <c r="AQ21" s="110">
        <f t="shared" si="1"/>
        <v>0</v>
      </c>
      <c r="AR21" s="110">
        <f t="shared" si="1"/>
        <v>0</v>
      </c>
      <c r="AS21" s="110">
        <f t="shared" si="1"/>
        <v>0</v>
      </c>
      <c r="AT21" s="110">
        <f t="shared" si="1"/>
        <v>0</v>
      </c>
      <c r="AU21" s="110">
        <f t="shared" si="1"/>
        <v>0</v>
      </c>
      <c r="AV21" s="110">
        <f t="shared" si="1"/>
        <v>0</v>
      </c>
      <c r="AW21" s="110">
        <f t="shared" si="1"/>
        <v>0</v>
      </c>
      <c r="AX21" s="110">
        <f t="shared" si="1"/>
        <v>0</v>
      </c>
      <c r="AY21" s="110">
        <f t="shared" si="1"/>
        <v>0</v>
      </c>
      <c r="AZ21" s="110">
        <f t="shared" si="1"/>
        <v>0</v>
      </c>
      <c r="BA21" s="110">
        <f t="shared" si="1"/>
        <v>0</v>
      </c>
      <c r="BB21" s="110">
        <f t="shared" si="1"/>
        <v>0</v>
      </c>
      <c r="BC21" s="110">
        <f t="shared" si="1"/>
        <v>0</v>
      </c>
      <c r="BD21" s="110">
        <f t="shared" si="1"/>
        <v>0</v>
      </c>
      <c r="BE21" s="110">
        <f t="shared" si="1"/>
        <v>0</v>
      </c>
      <c r="BF21" s="110">
        <f t="shared" si="1"/>
        <v>0</v>
      </c>
      <c r="BG21" s="110">
        <f t="shared" si="1"/>
        <v>0</v>
      </c>
      <c r="BH21" s="110">
        <f t="shared" si="1"/>
        <v>0</v>
      </c>
      <c r="BI21" s="110">
        <f t="shared" si="1"/>
        <v>0</v>
      </c>
      <c r="BJ21" s="110">
        <f t="shared" si="1"/>
        <v>0</v>
      </c>
      <c r="BK21" s="110">
        <f t="shared" si="1"/>
        <v>0</v>
      </c>
      <c r="BL21" s="111">
        <f t="shared" si="1"/>
        <v>0</v>
      </c>
      <c r="BO21" s="242" t="s">
        <v>1</v>
      </c>
      <c r="BP21" s="243"/>
      <c r="BQ21" s="243"/>
      <c r="BR21" s="243"/>
      <c r="BS21" s="243"/>
      <c r="BT21" s="244"/>
    </row>
    <row r="22" spans="2:72" ht="15" customHeight="1">
      <c r="B22" s="27"/>
      <c r="C22" s="30"/>
      <c r="D22" s="23"/>
      <c r="E22" s="43"/>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39"/>
      <c r="BB22" s="39"/>
      <c r="BC22" s="39"/>
      <c r="BD22" s="39"/>
      <c r="BE22" s="39"/>
      <c r="BF22" s="39"/>
      <c r="BG22" s="39"/>
      <c r="BH22" s="39"/>
      <c r="BI22" s="39"/>
      <c r="BJ22" s="39"/>
      <c r="BK22" s="39"/>
      <c r="BL22" s="106"/>
      <c r="BO22" s="242" t="s">
        <v>1</v>
      </c>
      <c r="BP22" s="243"/>
      <c r="BQ22" s="243"/>
      <c r="BR22" s="243"/>
      <c r="BS22" s="243"/>
      <c r="BT22" s="244"/>
    </row>
    <row r="23" spans="2:72" ht="15" customHeight="1">
      <c r="B23" s="61" t="s">
        <v>64</v>
      </c>
      <c r="C23" s="30"/>
      <c r="D23" s="23"/>
      <c r="E23" s="43"/>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9"/>
      <c r="BF23" s="39"/>
      <c r="BG23" s="39"/>
      <c r="BH23" s="39"/>
      <c r="BI23" s="39"/>
      <c r="BJ23" s="39"/>
      <c r="BK23" s="39"/>
      <c r="BL23" s="106"/>
      <c r="BO23" s="252" t="s">
        <v>1</v>
      </c>
      <c r="BP23" s="253"/>
      <c r="BQ23" s="253"/>
      <c r="BR23" s="253"/>
      <c r="BS23" s="253"/>
      <c r="BT23" s="254"/>
    </row>
    <row r="24" spans="2:72" ht="15" customHeight="1">
      <c r="B24" s="180" t="s">
        <v>65</v>
      </c>
      <c r="C24" s="30">
        <f>SUM(E24:BL24)</f>
        <v>0</v>
      </c>
      <c r="D24" s="23"/>
      <c r="E24" s="43"/>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39"/>
      <c r="BL24" s="106"/>
      <c r="BO24" s="248"/>
      <c r="BP24" s="243"/>
      <c r="BQ24" s="243"/>
      <c r="BR24" s="243"/>
      <c r="BS24" s="243"/>
      <c r="BT24" s="244"/>
    </row>
    <row r="25" spans="2:72" ht="15" customHeight="1">
      <c r="B25" s="180" t="s">
        <v>66</v>
      </c>
      <c r="C25" s="30">
        <f>SUM(E25:BL25)</f>
        <v>0</v>
      </c>
      <c r="D25" s="23"/>
      <c r="E25" s="43"/>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39"/>
      <c r="BB25" s="39"/>
      <c r="BC25" s="39"/>
      <c r="BD25" s="39"/>
      <c r="BE25" s="39"/>
      <c r="BF25" s="39"/>
      <c r="BG25" s="39"/>
      <c r="BH25" s="39"/>
      <c r="BI25" s="39"/>
      <c r="BJ25" s="39"/>
      <c r="BK25" s="39"/>
      <c r="BL25" s="106"/>
      <c r="BO25" s="248" t="s">
        <v>2</v>
      </c>
      <c r="BP25" s="243"/>
      <c r="BQ25" s="243"/>
      <c r="BR25" s="243"/>
      <c r="BS25" s="243"/>
      <c r="BT25" s="244"/>
    </row>
    <row r="26" spans="2:72" ht="15" customHeight="1">
      <c r="B26" s="180" t="s">
        <v>67</v>
      </c>
      <c r="C26" s="30">
        <f>SUM(E26:BL26)</f>
        <v>0</v>
      </c>
      <c r="D26" s="23"/>
      <c r="E26" s="43"/>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39"/>
      <c r="BB26" s="39"/>
      <c r="BC26" s="39"/>
      <c r="BD26" s="39"/>
      <c r="BE26" s="39"/>
      <c r="BF26" s="39"/>
      <c r="BG26" s="39"/>
      <c r="BH26" s="39"/>
      <c r="BI26" s="39"/>
      <c r="BJ26" s="39"/>
      <c r="BK26" s="39"/>
      <c r="BL26" s="106"/>
      <c r="BO26" s="248" t="s">
        <v>2</v>
      </c>
      <c r="BP26" s="243"/>
      <c r="BQ26" s="243"/>
      <c r="BR26" s="243"/>
      <c r="BS26" s="243"/>
      <c r="BT26" s="244"/>
    </row>
    <row r="27" spans="2:72" ht="15" customHeight="1">
      <c r="B27" s="180" t="s">
        <v>68</v>
      </c>
      <c r="C27" s="30">
        <f>SUM(E27:BL27)</f>
        <v>0</v>
      </c>
      <c r="D27" s="23"/>
      <c r="E27" s="43"/>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39"/>
      <c r="BL27" s="106"/>
      <c r="BO27" s="248" t="s">
        <v>2</v>
      </c>
      <c r="BP27" s="243"/>
      <c r="BQ27" s="243"/>
      <c r="BR27" s="243"/>
      <c r="BS27" s="243"/>
      <c r="BT27" s="244"/>
    </row>
    <row r="28" spans="2:72" ht="15" customHeight="1">
      <c r="B28" s="27"/>
      <c r="C28" s="30"/>
      <c r="D28" s="23"/>
      <c r="E28" s="43"/>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K28" s="39"/>
      <c r="BL28" s="106"/>
      <c r="BO28" s="242" t="s">
        <v>1</v>
      </c>
      <c r="BP28" s="243"/>
      <c r="BQ28" s="243"/>
      <c r="BR28" s="243"/>
      <c r="BS28" s="243"/>
      <c r="BT28" s="244"/>
    </row>
    <row r="29" spans="2:72" ht="15" customHeight="1">
      <c r="B29" s="49" t="s">
        <v>69</v>
      </c>
      <c r="C29" s="112">
        <f>SUM(C24:C27)</f>
        <v>0</v>
      </c>
      <c r="D29" s="113"/>
      <c r="E29" s="114">
        <f>SUM(E24:E27)</f>
        <v>0</v>
      </c>
      <c r="F29" s="115">
        <f aca="true" t="shared" si="2" ref="F29:BL29">SUM(F24:F27)</f>
        <v>0</v>
      </c>
      <c r="G29" s="115">
        <f t="shared" si="2"/>
        <v>0</v>
      </c>
      <c r="H29" s="115">
        <f t="shared" si="2"/>
        <v>0</v>
      </c>
      <c r="I29" s="115">
        <f t="shared" si="2"/>
        <v>0</v>
      </c>
      <c r="J29" s="115">
        <f t="shared" si="2"/>
        <v>0</v>
      </c>
      <c r="K29" s="115">
        <f t="shared" si="2"/>
        <v>0</v>
      </c>
      <c r="L29" s="115">
        <f t="shared" si="2"/>
        <v>0</v>
      </c>
      <c r="M29" s="115">
        <f t="shared" si="2"/>
        <v>0</v>
      </c>
      <c r="N29" s="115">
        <f t="shared" si="2"/>
        <v>0</v>
      </c>
      <c r="O29" s="115">
        <f t="shared" si="2"/>
        <v>0</v>
      </c>
      <c r="P29" s="115">
        <f t="shared" si="2"/>
        <v>0</v>
      </c>
      <c r="Q29" s="115">
        <f t="shared" si="2"/>
        <v>0</v>
      </c>
      <c r="R29" s="115">
        <f t="shared" si="2"/>
        <v>0</v>
      </c>
      <c r="S29" s="115">
        <f t="shared" si="2"/>
        <v>0</v>
      </c>
      <c r="T29" s="115">
        <f t="shared" si="2"/>
        <v>0</v>
      </c>
      <c r="U29" s="115">
        <f t="shared" si="2"/>
        <v>0</v>
      </c>
      <c r="V29" s="115">
        <f t="shared" si="2"/>
        <v>0</v>
      </c>
      <c r="W29" s="115">
        <f t="shared" si="2"/>
        <v>0</v>
      </c>
      <c r="X29" s="115">
        <f t="shared" si="2"/>
        <v>0</v>
      </c>
      <c r="Y29" s="115">
        <f t="shared" si="2"/>
        <v>0</v>
      </c>
      <c r="Z29" s="115">
        <f t="shared" si="2"/>
        <v>0</v>
      </c>
      <c r="AA29" s="115">
        <f t="shared" si="2"/>
        <v>0</v>
      </c>
      <c r="AB29" s="115">
        <f t="shared" si="2"/>
        <v>0</v>
      </c>
      <c r="AC29" s="115">
        <f t="shared" si="2"/>
        <v>0</v>
      </c>
      <c r="AD29" s="115">
        <f t="shared" si="2"/>
        <v>0</v>
      </c>
      <c r="AE29" s="115">
        <f t="shared" si="2"/>
        <v>0</v>
      </c>
      <c r="AF29" s="115">
        <f t="shared" si="2"/>
        <v>0</v>
      </c>
      <c r="AG29" s="115">
        <f t="shared" si="2"/>
        <v>0</v>
      </c>
      <c r="AH29" s="115">
        <f t="shared" si="2"/>
        <v>0</v>
      </c>
      <c r="AI29" s="115">
        <f t="shared" si="2"/>
        <v>0</v>
      </c>
      <c r="AJ29" s="115">
        <f t="shared" si="2"/>
        <v>0</v>
      </c>
      <c r="AK29" s="115">
        <f t="shared" si="2"/>
        <v>0</v>
      </c>
      <c r="AL29" s="115">
        <f t="shared" si="2"/>
        <v>0</v>
      </c>
      <c r="AM29" s="115">
        <f t="shared" si="2"/>
        <v>0</v>
      </c>
      <c r="AN29" s="115">
        <f t="shared" si="2"/>
        <v>0</v>
      </c>
      <c r="AO29" s="115">
        <f t="shared" si="2"/>
        <v>0</v>
      </c>
      <c r="AP29" s="115">
        <f t="shared" si="2"/>
        <v>0</v>
      </c>
      <c r="AQ29" s="115">
        <f t="shared" si="2"/>
        <v>0</v>
      </c>
      <c r="AR29" s="115">
        <f t="shared" si="2"/>
        <v>0</v>
      </c>
      <c r="AS29" s="115">
        <f t="shared" si="2"/>
        <v>0</v>
      </c>
      <c r="AT29" s="115">
        <f t="shared" si="2"/>
        <v>0</v>
      </c>
      <c r="AU29" s="115">
        <f t="shared" si="2"/>
        <v>0</v>
      </c>
      <c r="AV29" s="115">
        <f t="shared" si="2"/>
        <v>0</v>
      </c>
      <c r="AW29" s="115">
        <f t="shared" si="2"/>
        <v>0</v>
      </c>
      <c r="AX29" s="115">
        <f t="shared" si="2"/>
        <v>0</v>
      </c>
      <c r="AY29" s="115">
        <f t="shared" si="2"/>
        <v>0</v>
      </c>
      <c r="AZ29" s="115">
        <f t="shared" si="2"/>
        <v>0</v>
      </c>
      <c r="BA29" s="115">
        <f t="shared" si="2"/>
        <v>0</v>
      </c>
      <c r="BB29" s="115">
        <f t="shared" si="2"/>
        <v>0</v>
      </c>
      <c r="BC29" s="115">
        <f t="shared" si="2"/>
        <v>0</v>
      </c>
      <c r="BD29" s="115">
        <f t="shared" si="2"/>
        <v>0</v>
      </c>
      <c r="BE29" s="115">
        <f t="shared" si="2"/>
        <v>0</v>
      </c>
      <c r="BF29" s="115">
        <f t="shared" si="2"/>
        <v>0</v>
      </c>
      <c r="BG29" s="115">
        <f t="shared" si="2"/>
        <v>0</v>
      </c>
      <c r="BH29" s="115">
        <f t="shared" si="2"/>
        <v>0</v>
      </c>
      <c r="BI29" s="115">
        <f t="shared" si="2"/>
        <v>0</v>
      </c>
      <c r="BJ29" s="115">
        <f t="shared" si="2"/>
        <v>0</v>
      </c>
      <c r="BK29" s="115">
        <f t="shared" si="2"/>
        <v>0</v>
      </c>
      <c r="BL29" s="116">
        <f t="shared" si="2"/>
        <v>0</v>
      </c>
      <c r="BO29" s="242" t="s">
        <v>1</v>
      </c>
      <c r="BP29" s="243"/>
      <c r="BQ29" s="243"/>
      <c r="BR29" s="243"/>
      <c r="BS29" s="243"/>
      <c r="BT29" s="244"/>
    </row>
    <row r="30" spans="2:72" ht="15" customHeight="1">
      <c r="B30" s="8"/>
      <c r="C30" s="30"/>
      <c r="D30" s="23"/>
      <c r="E30" s="43"/>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9"/>
      <c r="BL30" s="106"/>
      <c r="BO30" s="248"/>
      <c r="BP30" s="243"/>
      <c r="BQ30" s="243"/>
      <c r="BR30" s="243"/>
      <c r="BS30" s="243"/>
      <c r="BT30" s="244"/>
    </row>
    <row r="31" spans="2:72" ht="15" customHeight="1">
      <c r="B31" s="8"/>
      <c r="C31" s="30"/>
      <c r="D31" s="23"/>
      <c r="E31" s="43"/>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c r="BI31" s="39"/>
      <c r="BJ31" s="39"/>
      <c r="BK31" s="39"/>
      <c r="BL31" s="106"/>
      <c r="BO31" s="248"/>
      <c r="BP31" s="243"/>
      <c r="BQ31" s="243"/>
      <c r="BR31" s="243"/>
      <c r="BS31" s="243"/>
      <c r="BT31" s="244"/>
    </row>
    <row r="32" spans="2:72" ht="15" customHeight="1">
      <c r="B32" s="48" t="s">
        <v>70</v>
      </c>
      <c r="C32" s="30"/>
      <c r="D32" s="23"/>
      <c r="E32" s="43"/>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c r="BH32" s="39"/>
      <c r="BI32" s="39"/>
      <c r="BJ32" s="39"/>
      <c r="BK32" s="39"/>
      <c r="BL32" s="106"/>
      <c r="BO32" s="249"/>
      <c r="BP32" s="250"/>
      <c r="BQ32" s="250"/>
      <c r="BR32" s="250"/>
      <c r="BS32" s="250"/>
      <c r="BT32" s="251"/>
    </row>
    <row r="33" spans="2:72" ht="15" customHeight="1">
      <c r="B33" s="26" t="s">
        <v>71</v>
      </c>
      <c r="C33" s="30">
        <f>SUM(E33:BL33)</f>
        <v>0</v>
      </c>
      <c r="D33" s="23"/>
      <c r="E33" s="43"/>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c r="BC33" s="39"/>
      <c r="BD33" s="39"/>
      <c r="BE33" s="39"/>
      <c r="BF33" s="39"/>
      <c r="BG33" s="39"/>
      <c r="BH33" s="39"/>
      <c r="BI33" s="39"/>
      <c r="BJ33" s="39"/>
      <c r="BK33" s="39"/>
      <c r="BL33" s="106"/>
      <c r="BO33" s="248" t="s">
        <v>2</v>
      </c>
      <c r="BP33" s="243"/>
      <c r="BQ33" s="243"/>
      <c r="BR33" s="243"/>
      <c r="BS33" s="243"/>
      <c r="BT33" s="244"/>
    </row>
    <row r="34" spans="2:72" ht="15" customHeight="1">
      <c r="B34" s="26" t="s">
        <v>72</v>
      </c>
      <c r="C34" s="30">
        <f>SUM(E34:BL34)</f>
        <v>0</v>
      </c>
      <c r="D34" s="23"/>
      <c r="E34" s="43"/>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c r="BG34" s="39"/>
      <c r="BH34" s="39"/>
      <c r="BI34" s="39"/>
      <c r="BJ34" s="39"/>
      <c r="BK34" s="39"/>
      <c r="BL34" s="106"/>
      <c r="BO34" s="248" t="s">
        <v>2</v>
      </c>
      <c r="BP34" s="243"/>
      <c r="BQ34" s="243"/>
      <c r="BR34" s="243"/>
      <c r="BS34" s="243"/>
      <c r="BT34" s="244"/>
    </row>
    <row r="35" spans="2:72" ht="15" customHeight="1">
      <c r="B35" s="26" t="s">
        <v>73</v>
      </c>
      <c r="C35" s="30">
        <f>SUM(E35:BL35)</f>
        <v>0</v>
      </c>
      <c r="D35" s="23"/>
      <c r="E35" s="43"/>
      <c r="F35" s="39"/>
      <c r="G35" s="39"/>
      <c r="H35" s="39"/>
      <c r="I35" s="39"/>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c r="AZ35" s="39"/>
      <c r="BA35" s="39"/>
      <c r="BB35" s="39"/>
      <c r="BC35" s="39"/>
      <c r="BD35" s="39"/>
      <c r="BE35" s="39"/>
      <c r="BF35" s="39"/>
      <c r="BG35" s="39"/>
      <c r="BH35" s="39"/>
      <c r="BI35" s="39"/>
      <c r="BJ35" s="39"/>
      <c r="BK35" s="39"/>
      <c r="BL35" s="106"/>
      <c r="BO35" s="248" t="s">
        <v>2</v>
      </c>
      <c r="BP35" s="243"/>
      <c r="BQ35" s="243"/>
      <c r="BR35" s="243"/>
      <c r="BS35" s="243"/>
      <c r="BT35" s="244"/>
    </row>
    <row r="36" spans="2:72" ht="15" customHeight="1">
      <c r="B36" s="8"/>
      <c r="C36" s="30"/>
      <c r="D36" s="23"/>
      <c r="E36" s="43"/>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c r="AY36" s="39"/>
      <c r="AZ36" s="39"/>
      <c r="BA36" s="39"/>
      <c r="BB36" s="39"/>
      <c r="BC36" s="39"/>
      <c r="BD36" s="39"/>
      <c r="BE36" s="39"/>
      <c r="BF36" s="39"/>
      <c r="BG36" s="39"/>
      <c r="BH36" s="39"/>
      <c r="BI36" s="39"/>
      <c r="BJ36" s="39"/>
      <c r="BK36" s="39"/>
      <c r="BL36" s="106"/>
      <c r="BO36" s="242" t="s">
        <v>1</v>
      </c>
      <c r="BP36" s="243"/>
      <c r="BQ36" s="243"/>
      <c r="BR36" s="243"/>
      <c r="BS36" s="243"/>
      <c r="BT36" s="244"/>
    </row>
    <row r="37" spans="2:72" ht="15" customHeight="1">
      <c r="B37" s="49" t="s">
        <v>74</v>
      </c>
      <c r="C37" s="107">
        <f>SUM(C33:C35)</f>
        <v>0</v>
      </c>
      <c r="D37" s="117"/>
      <c r="E37" s="118">
        <f>SUM(E33:E35)</f>
        <v>0</v>
      </c>
      <c r="F37" s="119">
        <f aca="true" t="shared" si="3" ref="F37:AJ37">SUM(F33:F35)</f>
        <v>0</v>
      </c>
      <c r="G37" s="119">
        <f t="shared" si="3"/>
        <v>0</v>
      </c>
      <c r="H37" s="119">
        <f t="shared" si="3"/>
        <v>0</v>
      </c>
      <c r="I37" s="119">
        <f t="shared" si="3"/>
        <v>0</v>
      </c>
      <c r="J37" s="119">
        <f t="shared" si="3"/>
        <v>0</v>
      </c>
      <c r="K37" s="119">
        <f t="shared" si="3"/>
        <v>0</v>
      </c>
      <c r="L37" s="119">
        <f t="shared" si="3"/>
        <v>0</v>
      </c>
      <c r="M37" s="119">
        <f t="shared" si="3"/>
        <v>0</v>
      </c>
      <c r="N37" s="119">
        <f t="shared" si="3"/>
        <v>0</v>
      </c>
      <c r="O37" s="119">
        <f t="shared" si="3"/>
        <v>0</v>
      </c>
      <c r="P37" s="119">
        <f t="shared" si="3"/>
        <v>0</v>
      </c>
      <c r="Q37" s="119">
        <f t="shared" si="3"/>
        <v>0</v>
      </c>
      <c r="R37" s="119">
        <f t="shared" si="3"/>
        <v>0</v>
      </c>
      <c r="S37" s="119">
        <f t="shared" si="3"/>
        <v>0</v>
      </c>
      <c r="T37" s="119">
        <f t="shared" si="3"/>
        <v>0</v>
      </c>
      <c r="U37" s="119">
        <f t="shared" si="3"/>
        <v>0</v>
      </c>
      <c r="V37" s="119">
        <f t="shared" si="3"/>
        <v>0</v>
      </c>
      <c r="W37" s="119">
        <f t="shared" si="3"/>
        <v>0</v>
      </c>
      <c r="X37" s="119">
        <f t="shared" si="3"/>
        <v>0</v>
      </c>
      <c r="Y37" s="119">
        <f t="shared" si="3"/>
        <v>0</v>
      </c>
      <c r="Z37" s="119">
        <f t="shared" si="3"/>
        <v>0</v>
      </c>
      <c r="AA37" s="119">
        <f t="shared" si="3"/>
        <v>0</v>
      </c>
      <c r="AB37" s="119">
        <f t="shared" si="3"/>
        <v>0</v>
      </c>
      <c r="AC37" s="119">
        <f t="shared" si="3"/>
        <v>0</v>
      </c>
      <c r="AD37" s="119">
        <f t="shared" si="3"/>
        <v>0</v>
      </c>
      <c r="AE37" s="119">
        <f t="shared" si="3"/>
        <v>0</v>
      </c>
      <c r="AF37" s="119">
        <f t="shared" si="3"/>
        <v>0</v>
      </c>
      <c r="AG37" s="119">
        <f t="shared" si="3"/>
        <v>0</v>
      </c>
      <c r="AH37" s="119">
        <f t="shared" si="3"/>
        <v>0</v>
      </c>
      <c r="AI37" s="119">
        <f t="shared" si="3"/>
        <v>0</v>
      </c>
      <c r="AJ37" s="119">
        <f t="shared" si="3"/>
        <v>0</v>
      </c>
      <c r="AK37" s="119">
        <f aca="true" t="shared" si="4" ref="AK37:BL37">SUM(AK33:AK35)</f>
        <v>0</v>
      </c>
      <c r="AL37" s="119">
        <f t="shared" si="4"/>
        <v>0</v>
      </c>
      <c r="AM37" s="119">
        <f t="shared" si="4"/>
        <v>0</v>
      </c>
      <c r="AN37" s="119">
        <f t="shared" si="4"/>
        <v>0</v>
      </c>
      <c r="AO37" s="119">
        <f t="shared" si="4"/>
        <v>0</v>
      </c>
      <c r="AP37" s="119">
        <f t="shared" si="4"/>
        <v>0</v>
      </c>
      <c r="AQ37" s="119">
        <f t="shared" si="4"/>
        <v>0</v>
      </c>
      <c r="AR37" s="119">
        <f t="shared" si="4"/>
        <v>0</v>
      </c>
      <c r="AS37" s="119">
        <f t="shared" si="4"/>
        <v>0</v>
      </c>
      <c r="AT37" s="119">
        <f t="shared" si="4"/>
        <v>0</v>
      </c>
      <c r="AU37" s="119">
        <f t="shared" si="4"/>
        <v>0</v>
      </c>
      <c r="AV37" s="119">
        <f t="shared" si="4"/>
        <v>0</v>
      </c>
      <c r="AW37" s="119">
        <f t="shared" si="4"/>
        <v>0</v>
      </c>
      <c r="AX37" s="119">
        <f t="shared" si="4"/>
        <v>0</v>
      </c>
      <c r="AY37" s="119">
        <f t="shared" si="4"/>
        <v>0</v>
      </c>
      <c r="AZ37" s="119">
        <f t="shared" si="4"/>
        <v>0</v>
      </c>
      <c r="BA37" s="119">
        <f t="shared" si="4"/>
        <v>0</v>
      </c>
      <c r="BB37" s="119">
        <f t="shared" si="4"/>
        <v>0</v>
      </c>
      <c r="BC37" s="119">
        <f t="shared" si="4"/>
        <v>0</v>
      </c>
      <c r="BD37" s="119">
        <f t="shared" si="4"/>
        <v>0</v>
      </c>
      <c r="BE37" s="119">
        <f t="shared" si="4"/>
        <v>0</v>
      </c>
      <c r="BF37" s="119">
        <f t="shared" si="4"/>
        <v>0</v>
      </c>
      <c r="BG37" s="119">
        <f t="shared" si="4"/>
        <v>0</v>
      </c>
      <c r="BH37" s="119">
        <f t="shared" si="4"/>
        <v>0</v>
      </c>
      <c r="BI37" s="119">
        <f t="shared" si="4"/>
        <v>0</v>
      </c>
      <c r="BJ37" s="119">
        <f t="shared" si="4"/>
        <v>0</v>
      </c>
      <c r="BK37" s="119">
        <f t="shared" si="4"/>
        <v>0</v>
      </c>
      <c r="BL37" s="120">
        <f t="shared" si="4"/>
        <v>0</v>
      </c>
      <c r="BO37" s="242" t="s">
        <v>1</v>
      </c>
      <c r="BP37" s="243"/>
      <c r="BQ37" s="243"/>
      <c r="BR37" s="243"/>
      <c r="BS37" s="243"/>
      <c r="BT37" s="244"/>
    </row>
    <row r="38" spans="2:72" ht="15" customHeight="1">
      <c r="B38" s="8"/>
      <c r="C38" s="30"/>
      <c r="D38" s="23"/>
      <c r="E38" s="43"/>
      <c r="F38" s="39"/>
      <c r="G38" s="39"/>
      <c r="H38" s="39"/>
      <c r="I38" s="39"/>
      <c r="J38" s="39"/>
      <c r="K38" s="39"/>
      <c r="L38" s="39"/>
      <c r="M38" s="39"/>
      <c r="N38" s="39"/>
      <c r="O38" s="39"/>
      <c r="P38" s="39"/>
      <c r="Q38" s="39"/>
      <c r="R38" s="39"/>
      <c r="S38" s="39"/>
      <c r="T38" s="39"/>
      <c r="U38" s="39"/>
      <c r="V38" s="39"/>
      <c r="W38" s="39"/>
      <c r="X38" s="39"/>
      <c r="Y38" s="39"/>
      <c r="Z38" s="39"/>
      <c r="AA38" s="39"/>
      <c r="AB38" s="39"/>
      <c r="AC38" s="39"/>
      <c r="AD38" s="39"/>
      <c r="AE38" s="39"/>
      <c r="AF38" s="39"/>
      <c r="AG38" s="39"/>
      <c r="AH38" s="39"/>
      <c r="AI38" s="39"/>
      <c r="AJ38" s="39"/>
      <c r="AK38" s="39"/>
      <c r="AL38" s="39"/>
      <c r="AM38" s="39"/>
      <c r="AN38" s="39"/>
      <c r="AO38" s="39"/>
      <c r="AP38" s="39"/>
      <c r="AQ38" s="39"/>
      <c r="AR38" s="39"/>
      <c r="AS38" s="39"/>
      <c r="AT38" s="39"/>
      <c r="AU38" s="39"/>
      <c r="AV38" s="39"/>
      <c r="AW38" s="39"/>
      <c r="AX38" s="39"/>
      <c r="AY38" s="39"/>
      <c r="AZ38" s="39"/>
      <c r="BA38" s="39"/>
      <c r="BB38" s="39"/>
      <c r="BC38" s="39"/>
      <c r="BD38" s="39"/>
      <c r="BE38" s="39"/>
      <c r="BF38" s="39"/>
      <c r="BG38" s="39"/>
      <c r="BH38" s="39"/>
      <c r="BI38" s="39"/>
      <c r="BJ38" s="39"/>
      <c r="BK38" s="39"/>
      <c r="BL38" s="106"/>
      <c r="BO38" s="242" t="s">
        <v>1</v>
      </c>
      <c r="BP38" s="243"/>
      <c r="BQ38" s="243"/>
      <c r="BR38" s="243"/>
      <c r="BS38" s="243"/>
      <c r="BT38" s="244"/>
    </row>
    <row r="39" spans="2:72" ht="15" customHeight="1">
      <c r="B39" s="49" t="s">
        <v>75</v>
      </c>
      <c r="C39" s="107">
        <f>SUM(C21,C29,C37)</f>
        <v>0</v>
      </c>
      <c r="D39" s="108"/>
      <c r="E39" s="109">
        <f>SUM(E21,E29,E37)</f>
        <v>0</v>
      </c>
      <c r="F39" s="110">
        <f aca="true" t="shared" si="5" ref="F39:BL39">SUM(F21,F29,F37)</f>
        <v>0</v>
      </c>
      <c r="G39" s="110">
        <f t="shared" si="5"/>
        <v>0</v>
      </c>
      <c r="H39" s="110">
        <f t="shared" si="5"/>
        <v>0</v>
      </c>
      <c r="I39" s="110">
        <f t="shared" si="5"/>
        <v>0</v>
      </c>
      <c r="J39" s="110">
        <f t="shared" si="5"/>
        <v>0</v>
      </c>
      <c r="K39" s="110">
        <f t="shared" si="5"/>
        <v>0</v>
      </c>
      <c r="L39" s="110">
        <f t="shared" si="5"/>
        <v>0</v>
      </c>
      <c r="M39" s="110">
        <f t="shared" si="5"/>
        <v>0</v>
      </c>
      <c r="N39" s="110">
        <f t="shared" si="5"/>
        <v>0</v>
      </c>
      <c r="O39" s="110">
        <f t="shared" si="5"/>
        <v>0</v>
      </c>
      <c r="P39" s="110">
        <f t="shared" si="5"/>
        <v>0</v>
      </c>
      <c r="Q39" s="110">
        <f t="shared" si="5"/>
        <v>0</v>
      </c>
      <c r="R39" s="110">
        <f t="shared" si="5"/>
        <v>0</v>
      </c>
      <c r="S39" s="110">
        <f t="shared" si="5"/>
        <v>0</v>
      </c>
      <c r="T39" s="110">
        <f t="shared" si="5"/>
        <v>0</v>
      </c>
      <c r="U39" s="110">
        <f t="shared" si="5"/>
        <v>0</v>
      </c>
      <c r="V39" s="110">
        <f t="shared" si="5"/>
        <v>0</v>
      </c>
      <c r="W39" s="110">
        <f t="shared" si="5"/>
        <v>0</v>
      </c>
      <c r="X39" s="110">
        <f t="shared" si="5"/>
        <v>0</v>
      </c>
      <c r="Y39" s="110">
        <f t="shared" si="5"/>
        <v>0</v>
      </c>
      <c r="Z39" s="110">
        <f t="shared" si="5"/>
        <v>0</v>
      </c>
      <c r="AA39" s="110">
        <f t="shared" si="5"/>
        <v>0</v>
      </c>
      <c r="AB39" s="110">
        <f t="shared" si="5"/>
        <v>0</v>
      </c>
      <c r="AC39" s="110">
        <f t="shared" si="5"/>
        <v>0</v>
      </c>
      <c r="AD39" s="110">
        <f t="shared" si="5"/>
        <v>0</v>
      </c>
      <c r="AE39" s="110">
        <f t="shared" si="5"/>
        <v>0</v>
      </c>
      <c r="AF39" s="110">
        <f t="shared" si="5"/>
        <v>0</v>
      </c>
      <c r="AG39" s="110">
        <f t="shared" si="5"/>
        <v>0</v>
      </c>
      <c r="AH39" s="110">
        <f t="shared" si="5"/>
        <v>0</v>
      </c>
      <c r="AI39" s="110">
        <f t="shared" si="5"/>
        <v>0</v>
      </c>
      <c r="AJ39" s="110">
        <f t="shared" si="5"/>
        <v>0</v>
      </c>
      <c r="AK39" s="110">
        <f t="shared" si="5"/>
        <v>0</v>
      </c>
      <c r="AL39" s="110">
        <f t="shared" si="5"/>
        <v>0</v>
      </c>
      <c r="AM39" s="110">
        <f t="shared" si="5"/>
        <v>0</v>
      </c>
      <c r="AN39" s="110">
        <f t="shared" si="5"/>
        <v>0</v>
      </c>
      <c r="AO39" s="110">
        <f t="shared" si="5"/>
        <v>0</v>
      </c>
      <c r="AP39" s="110">
        <f t="shared" si="5"/>
        <v>0</v>
      </c>
      <c r="AQ39" s="110">
        <f t="shared" si="5"/>
        <v>0</v>
      </c>
      <c r="AR39" s="110">
        <f t="shared" si="5"/>
        <v>0</v>
      </c>
      <c r="AS39" s="110">
        <f t="shared" si="5"/>
        <v>0</v>
      </c>
      <c r="AT39" s="110">
        <f t="shared" si="5"/>
        <v>0</v>
      </c>
      <c r="AU39" s="110">
        <f t="shared" si="5"/>
        <v>0</v>
      </c>
      <c r="AV39" s="110">
        <f t="shared" si="5"/>
        <v>0</v>
      </c>
      <c r="AW39" s="110">
        <f t="shared" si="5"/>
        <v>0</v>
      </c>
      <c r="AX39" s="110">
        <f t="shared" si="5"/>
        <v>0</v>
      </c>
      <c r="AY39" s="110">
        <f t="shared" si="5"/>
        <v>0</v>
      </c>
      <c r="AZ39" s="110">
        <f t="shared" si="5"/>
        <v>0</v>
      </c>
      <c r="BA39" s="110">
        <f t="shared" si="5"/>
        <v>0</v>
      </c>
      <c r="BB39" s="110">
        <f t="shared" si="5"/>
        <v>0</v>
      </c>
      <c r="BC39" s="110">
        <f t="shared" si="5"/>
        <v>0</v>
      </c>
      <c r="BD39" s="110">
        <f t="shared" si="5"/>
        <v>0</v>
      </c>
      <c r="BE39" s="110">
        <f t="shared" si="5"/>
        <v>0</v>
      </c>
      <c r="BF39" s="110">
        <f t="shared" si="5"/>
        <v>0</v>
      </c>
      <c r="BG39" s="110">
        <f t="shared" si="5"/>
        <v>0</v>
      </c>
      <c r="BH39" s="110">
        <f t="shared" si="5"/>
        <v>0</v>
      </c>
      <c r="BI39" s="110">
        <f t="shared" si="5"/>
        <v>0</v>
      </c>
      <c r="BJ39" s="110">
        <f t="shared" si="5"/>
        <v>0</v>
      </c>
      <c r="BK39" s="110">
        <f t="shared" si="5"/>
        <v>0</v>
      </c>
      <c r="BL39" s="111">
        <f t="shared" si="5"/>
        <v>0</v>
      </c>
      <c r="BO39" s="242" t="s">
        <v>1</v>
      </c>
      <c r="BP39" s="243"/>
      <c r="BQ39" s="243"/>
      <c r="BR39" s="243"/>
      <c r="BS39" s="243"/>
      <c r="BT39" s="244"/>
    </row>
    <row r="40" spans="2:72" ht="15" customHeight="1">
      <c r="B40" s="8"/>
      <c r="C40" s="30"/>
      <c r="D40" s="23"/>
      <c r="E40" s="43"/>
      <c r="F40" s="39"/>
      <c r="G40" s="39"/>
      <c r="H40" s="39"/>
      <c r="I40" s="39"/>
      <c r="J40" s="39"/>
      <c r="K40" s="39"/>
      <c r="L40" s="39"/>
      <c r="M40" s="39"/>
      <c r="N40" s="39"/>
      <c r="O40" s="39"/>
      <c r="P40" s="39"/>
      <c r="Q40" s="39"/>
      <c r="R40" s="39"/>
      <c r="S40" s="39"/>
      <c r="T40" s="39"/>
      <c r="U40" s="39"/>
      <c r="V40" s="39"/>
      <c r="W40" s="39"/>
      <c r="X40" s="39"/>
      <c r="Y40" s="39"/>
      <c r="Z40" s="39"/>
      <c r="AA40" s="39"/>
      <c r="AB40" s="39"/>
      <c r="AC40" s="39"/>
      <c r="AD40" s="39"/>
      <c r="AE40" s="39"/>
      <c r="AF40" s="39"/>
      <c r="AG40" s="39"/>
      <c r="AH40" s="39"/>
      <c r="AI40" s="39"/>
      <c r="AJ40" s="39"/>
      <c r="AK40" s="39"/>
      <c r="AL40" s="39"/>
      <c r="AM40" s="39"/>
      <c r="AN40" s="39"/>
      <c r="AO40" s="39"/>
      <c r="AP40" s="39"/>
      <c r="AQ40" s="39"/>
      <c r="AR40" s="39"/>
      <c r="AS40" s="39"/>
      <c r="AT40" s="39"/>
      <c r="AU40" s="39"/>
      <c r="AV40" s="39"/>
      <c r="AW40" s="39"/>
      <c r="AX40" s="39"/>
      <c r="AY40" s="39"/>
      <c r="AZ40" s="39"/>
      <c r="BA40" s="39"/>
      <c r="BB40" s="39"/>
      <c r="BC40" s="39"/>
      <c r="BD40" s="39"/>
      <c r="BE40" s="39"/>
      <c r="BF40" s="39"/>
      <c r="BG40" s="39"/>
      <c r="BH40" s="39"/>
      <c r="BI40" s="39"/>
      <c r="BJ40" s="39"/>
      <c r="BK40" s="39"/>
      <c r="BL40" s="106"/>
      <c r="BO40" s="242" t="s">
        <v>1</v>
      </c>
      <c r="BP40" s="243"/>
      <c r="BQ40" s="243"/>
      <c r="BR40" s="243"/>
      <c r="BS40" s="243"/>
      <c r="BT40" s="244"/>
    </row>
    <row r="41" spans="2:72" ht="15" customHeight="1">
      <c r="B41" s="181" t="s">
        <v>76</v>
      </c>
      <c r="C41" s="30">
        <f>SUM(E41:BL41)</f>
        <v>0</v>
      </c>
      <c r="D41" s="23"/>
      <c r="E41" s="34">
        <f>E39*E48</f>
        <v>0</v>
      </c>
      <c r="F41" s="35">
        <f aca="true" t="shared" si="6" ref="F41:BL41">F39*F48</f>
        <v>0</v>
      </c>
      <c r="G41" s="35">
        <f t="shared" si="6"/>
        <v>0</v>
      </c>
      <c r="H41" s="35">
        <f t="shared" si="6"/>
        <v>0</v>
      </c>
      <c r="I41" s="35">
        <f t="shared" si="6"/>
        <v>0</v>
      </c>
      <c r="J41" s="35">
        <f t="shared" si="6"/>
        <v>0</v>
      </c>
      <c r="K41" s="35">
        <f t="shared" si="6"/>
        <v>0</v>
      </c>
      <c r="L41" s="35">
        <f t="shared" si="6"/>
        <v>0</v>
      </c>
      <c r="M41" s="35">
        <f t="shared" si="6"/>
        <v>0</v>
      </c>
      <c r="N41" s="35">
        <f t="shared" si="6"/>
        <v>0</v>
      </c>
      <c r="O41" s="35">
        <f t="shared" si="6"/>
        <v>0</v>
      </c>
      <c r="P41" s="35">
        <f t="shared" si="6"/>
        <v>0</v>
      </c>
      <c r="Q41" s="35">
        <f t="shared" si="6"/>
        <v>0</v>
      </c>
      <c r="R41" s="35">
        <f t="shared" si="6"/>
        <v>0</v>
      </c>
      <c r="S41" s="35">
        <f t="shared" si="6"/>
        <v>0</v>
      </c>
      <c r="T41" s="35">
        <f t="shared" si="6"/>
        <v>0</v>
      </c>
      <c r="U41" s="35">
        <f t="shared" si="6"/>
        <v>0</v>
      </c>
      <c r="V41" s="35">
        <f t="shared" si="6"/>
        <v>0</v>
      </c>
      <c r="W41" s="35">
        <f t="shared" si="6"/>
        <v>0</v>
      </c>
      <c r="X41" s="35">
        <f t="shared" si="6"/>
        <v>0</v>
      </c>
      <c r="Y41" s="35">
        <f t="shared" si="6"/>
        <v>0</v>
      </c>
      <c r="Z41" s="35">
        <f t="shared" si="6"/>
        <v>0</v>
      </c>
      <c r="AA41" s="35">
        <f t="shared" si="6"/>
        <v>0</v>
      </c>
      <c r="AB41" s="35">
        <f t="shared" si="6"/>
        <v>0</v>
      </c>
      <c r="AC41" s="35">
        <f t="shared" si="6"/>
        <v>0</v>
      </c>
      <c r="AD41" s="35">
        <f t="shared" si="6"/>
        <v>0</v>
      </c>
      <c r="AE41" s="35">
        <f t="shared" si="6"/>
        <v>0</v>
      </c>
      <c r="AF41" s="35">
        <f t="shared" si="6"/>
        <v>0</v>
      </c>
      <c r="AG41" s="35">
        <f t="shared" si="6"/>
        <v>0</v>
      </c>
      <c r="AH41" s="35">
        <f t="shared" si="6"/>
        <v>0</v>
      </c>
      <c r="AI41" s="35">
        <f t="shared" si="6"/>
        <v>0</v>
      </c>
      <c r="AJ41" s="35">
        <f t="shared" si="6"/>
        <v>0</v>
      </c>
      <c r="AK41" s="35">
        <f t="shared" si="6"/>
        <v>0</v>
      </c>
      <c r="AL41" s="35">
        <f t="shared" si="6"/>
        <v>0</v>
      </c>
      <c r="AM41" s="35">
        <f t="shared" si="6"/>
        <v>0</v>
      </c>
      <c r="AN41" s="35">
        <f t="shared" si="6"/>
        <v>0</v>
      </c>
      <c r="AO41" s="35">
        <f t="shared" si="6"/>
        <v>0</v>
      </c>
      <c r="AP41" s="35">
        <f t="shared" si="6"/>
        <v>0</v>
      </c>
      <c r="AQ41" s="35">
        <f t="shared" si="6"/>
        <v>0</v>
      </c>
      <c r="AR41" s="35">
        <f t="shared" si="6"/>
        <v>0</v>
      </c>
      <c r="AS41" s="35">
        <f t="shared" si="6"/>
        <v>0</v>
      </c>
      <c r="AT41" s="35">
        <f t="shared" si="6"/>
        <v>0</v>
      </c>
      <c r="AU41" s="35">
        <f t="shared" si="6"/>
        <v>0</v>
      </c>
      <c r="AV41" s="35">
        <f t="shared" si="6"/>
        <v>0</v>
      </c>
      <c r="AW41" s="35">
        <f t="shared" si="6"/>
        <v>0</v>
      </c>
      <c r="AX41" s="35">
        <f t="shared" si="6"/>
        <v>0</v>
      </c>
      <c r="AY41" s="35">
        <f t="shared" si="6"/>
        <v>0</v>
      </c>
      <c r="AZ41" s="35">
        <f t="shared" si="6"/>
        <v>0</v>
      </c>
      <c r="BA41" s="35">
        <f t="shared" si="6"/>
        <v>0</v>
      </c>
      <c r="BB41" s="35">
        <f t="shared" si="6"/>
        <v>0</v>
      </c>
      <c r="BC41" s="35">
        <f t="shared" si="6"/>
        <v>0</v>
      </c>
      <c r="BD41" s="35">
        <f t="shared" si="6"/>
        <v>0</v>
      </c>
      <c r="BE41" s="35">
        <f t="shared" si="6"/>
        <v>0</v>
      </c>
      <c r="BF41" s="35">
        <f t="shared" si="6"/>
        <v>0</v>
      </c>
      <c r="BG41" s="35">
        <f t="shared" si="6"/>
        <v>0</v>
      </c>
      <c r="BH41" s="35">
        <f t="shared" si="6"/>
        <v>0</v>
      </c>
      <c r="BI41" s="35">
        <f t="shared" si="6"/>
        <v>0</v>
      </c>
      <c r="BJ41" s="35">
        <f t="shared" si="6"/>
        <v>0</v>
      </c>
      <c r="BK41" s="35">
        <f t="shared" si="6"/>
        <v>0</v>
      </c>
      <c r="BL41" s="36">
        <f t="shared" si="6"/>
        <v>0</v>
      </c>
      <c r="BO41" s="245" t="s">
        <v>1</v>
      </c>
      <c r="BP41" s="246"/>
      <c r="BQ41" s="246"/>
      <c r="BR41" s="246"/>
      <c r="BS41" s="246"/>
      <c r="BT41" s="247"/>
    </row>
    <row r="42" spans="2:3" ht="15" customHeight="1">
      <c r="B42" s="28"/>
      <c r="C42" s="29"/>
    </row>
    <row r="43" spans="2:3" ht="15" customHeight="1">
      <c r="B43" s="176" t="s">
        <v>78</v>
      </c>
      <c r="C43" s="31">
        <f>SUM(E41:BL41)</f>
        <v>0</v>
      </c>
    </row>
    <row r="44" spans="2:3" ht="15" customHeight="1">
      <c r="B44" s="177" t="s">
        <v>77</v>
      </c>
      <c r="C44" s="32">
        <f>$C$43/$C$52</f>
        <v>0</v>
      </c>
    </row>
    <row r="45" ht="15" customHeight="1">
      <c r="B45" s="17"/>
    </row>
    <row r="46" spans="2:64" ht="15" customHeight="1">
      <c r="B46" s="17"/>
      <c r="E46">
        <f>E11</f>
        <v>0</v>
      </c>
      <c r="F46">
        <f aca="true" t="shared" si="7" ref="F46:BL46">F11</f>
        <v>1</v>
      </c>
      <c r="G46">
        <f t="shared" si="7"/>
        <v>2</v>
      </c>
      <c r="H46">
        <f t="shared" si="7"/>
        <v>3</v>
      </c>
      <c r="I46">
        <f t="shared" si="7"/>
        <v>4</v>
      </c>
      <c r="J46">
        <f t="shared" si="7"/>
        <v>5</v>
      </c>
      <c r="K46">
        <f t="shared" si="7"/>
        <v>6</v>
      </c>
      <c r="L46">
        <f t="shared" si="7"/>
        <v>7</v>
      </c>
      <c r="M46">
        <f t="shared" si="7"/>
        <v>8</v>
      </c>
      <c r="N46">
        <f t="shared" si="7"/>
        <v>9</v>
      </c>
      <c r="O46">
        <f t="shared" si="7"/>
        <v>10</v>
      </c>
      <c r="P46">
        <f t="shared" si="7"/>
        <v>11</v>
      </c>
      <c r="Q46">
        <f t="shared" si="7"/>
        <v>12</v>
      </c>
      <c r="R46">
        <f t="shared" si="7"/>
        <v>13</v>
      </c>
      <c r="S46">
        <f t="shared" si="7"/>
        <v>14</v>
      </c>
      <c r="T46">
        <f t="shared" si="7"/>
        <v>15</v>
      </c>
      <c r="U46">
        <f t="shared" si="7"/>
        <v>16</v>
      </c>
      <c r="V46">
        <f t="shared" si="7"/>
        <v>17</v>
      </c>
      <c r="W46">
        <f t="shared" si="7"/>
        <v>18</v>
      </c>
      <c r="X46">
        <f t="shared" si="7"/>
        <v>19</v>
      </c>
      <c r="Y46">
        <f t="shared" si="7"/>
        <v>20</v>
      </c>
      <c r="Z46">
        <f t="shared" si="7"/>
        <v>21</v>
      </c>
      <c r="AA46">
        <f t="shared" si="7"/>
        <v>22</v>
      </c>
      <c r="AB46">
        <f t="shared" si="7"/>
        <v>23</v>
      </c>
      <c r="AC46">
        <f t="shared" si="7"/>
        <v>24</v>
      </c>
      <c r="AD46">
        <f t="shared" si="7"/>
        <v>25</v>
      </c>
      <c r="AE46">
        <f t="shared" si="7"/>
        <v>26</v>
      </c>
      <c r="AF46">
        <f t="shared" si="7"/>
        <v>27</v>
      </c>
      <c r="AG46">
        <f t="shared" si="7"/>
        <v>28</v>
      </c>
      <c r="AH46">
        <f t="shared" si="7"/>
        <v>29</v>
      </c>
      <c r="AI46">
        <f t="shared" si="7"/>
        <v>30</v>
      </c>
      <c r="AJ46">
        <f t="shared" si="7"/>
        <v>31</v>
      </c>
      <c r="AK46">
        <f t="shared" si="7"/>
        <v>32</v>
      </c>
      <c r="AL46">
        <f t="shared" si="7"/>
        <v>33</v>
      </c>
      <c r="AM46">
        <f t="shared" si="7"/>
        <v>34</v>
      </c>
      <c r="AN46">
        <f t="shared" si="7"/>
        <v>35</v>
      </c>
      <c r="AO46">
        <f t="shared" si="7"/>
        <v>36</v>
      </c>
      <c r="AP46">
        <f t="shared" si="7"/>
        <v>37</v>
      </c>
      <c r="AQ46">
        <f t="shared" si="7"/>
        <v>38</v>
      </c>
      <c r="AR46">
        <f t="shared" si="7"/>
        <v>39</v>
      </c>
      <c r="AS46">
        <f t="shared" si="7"/>
        <v>40</v>
      </c>
      <c r="AT46">
        <f t="shared" si="7"/>
        <v>41</v>
      </c>
      <c r="AU46">
        <f t="shared" si="7"/>
        <v>42</v>
      </c>
      <c r="AV46">
        <f t="shared" si="7"/>
        <v>43</v>
      </c>
      <c r="AW46">
        <f t="shared" si="7"/>
        <v>44</v>
      </c>
      <c r="AX46">
        <f t="shared" si="7"/>
        <v>45</v>
      </c>
      <c r="AY46">
        <f t="shared" si="7"/>
        <v>46</v>
      </c>
      <c r="AZ46">
        <f t="shared" si="7"/>
        <v>47</v>
      </c>
      <c r="BA46">
        <f t="shared" si="7"/>
        <v>48</v>
      </c>
      <c r="BB46">
        <f t="shared" si="7"/>
        <v>49</v>
      </c>
      <c r="BC46">
        <f t="shared" si="7"/>
        <v>50</v>
      </c>
      <c r="BD46">
        <f t="shared" si="7"/>
        <v>51</v>
      </c>
      <c r="BE46">
        <f t="shared" si="7"/>
        <v>52</v>
      </c>
      <c r="BF46">
        <f t="shared" si="7"/>
        <v>53</v>
      </c>
      <c r="BG46">
        <f t="shared" si="7"/>
        <v>54</v>
      </c>
      <c r="BH46">
        <f t="shared" si="7"/>
        <v>55</v>
      </c>
      <c r="BI46">
        <f t="shared" si="7"/>
        <v>56</v>
      </c>
      <c r="BJ46">
        <f t="shared" si="7"/>
        <v>57</v>
      </c>
      <c r="BK46">
        <f t="shared" si="7"/>
        <v>58</v>
      </c>
      <c r="BL46">
        <f t="shared" si="7"/>
        <v>59</v>
      </c>
    </row>
    <row r="47" spans="2:64" ht="15" customHeight="1">
      <c r="B47" s="14" t="s">
        <v>79</v>
      </c>
      <c r="E47" s="19">
        <v>0.035</v>
      </c>
      <c r="F47" s="19">
        <v>0.035</v>
      </c>
      <c r="G47" s="19">
        <v>0.035</v>
      </c>
      <c r="H47" s="19">
        <v>0.035</v>
      </c>
      <c r="I47" s="19">
        <v>0.035</v>
      </c>
      <c r="J47" s="19">
        <v>0.035</v>
      </c>
      <c r="K47" s="19">
        <v>0.035</v>
      </c>
      <c r="L47" s="19">
        <v>0.035</v>
      </c>
      <c r="M47" s="19">
        <v>0.035</v>
      </c>
      <c r="N47" s="19">
        <v>0.035</v>
      </c>
      <c r="O47" s="19">
        <v>0.035</v>
      </c>
      <c r="P47" s="19">
        <v>0.035</v>
      </c>
      <c r="Q47" s="19">
        <v>0.035</v>
      </c>
      <c r="R47" s="19">
        <v>0.035</v>
      </c>
      <c r="S47" s="19">
        <v>0.035</v>
      </c>
      <c r="T47" s="19">
        <v>0.035</v>
      </c>
      <c r="U47" s="19">
        <v>0.035</v>
      </c>
      <c r="V47" s="19">
        <v>0.035</v>
      </c>
      <c r="W47" s="19">
        <v>0.035</v>
      </c>
      <c r="X47" s="19">
        <v>0.035</v>
      </c>
      <c r="Y47" s="19">
        <v>0.035</v>
      </c>
      <c r="Z47" s="19">
        <v>0.035</v>
      </c>
      <c r="AA47" s="19">
        <v>0.035</v>
      </c>
      <c r="AB47" s="19">
        <v>0.035</v>
      </c>
      <c r="AC47" s="19">
        <v>0.035</v>
      </c>
      <c r="AD47" s="19">
        <v>0.035</v>
      </c>
      <c r="AE47" s="19">
        <v>0.035</v>
      </c>
      <c r="AF47" s="19">
        <v>0.035</v>
      </c>
      <c r="AG47" s="19">
        <v>0.035</v>
      </c>
      <c r="AH47" s="19">
        <v>0.035</v>
      </c>
      <c r="AI47" s="19">
        <v>0.035</v>
      </c>
      <c r="AJ47" s="19">
        <v>0.03</v>
      </c>
      <c r="AK47" s="19">
        <v>0.03</v>
      </c>
      <c r="AL47" s="19">
        <v>0.03</v>
      </c>
      <c r="AM47" s="19">
        <v>0.03</v>
      </c>
      <c r="AN47" s="19">
        <v>0.03</v>
      </c>
      <c r="AO47" s="19">
        <v>0.03</v>
      </c>
      <c r="AP47" s="19">
        <v>0.03</v>
      </c>
      <c r="AQ47" s="19">
        <v>0.03</v>
      </c>
      <c r="AR47" s="19">
        <v>0.03</v>
      </c>
      <c r="AS47" s="19">
        <v>0.03</v>
      </c>
      <c r="AT47" s="19">
        <v>0.03</v>
      </c>
      <c r="AU47" s="19">
        <v>0.03</v>
      </c>
      <c r="AV47" s="19">
        <v>0.03</v>
      </c>
      <c r="AW47" s="19">
        <v>0.03</v>
      </c>
      <c r="AX47" s="19">
        <v>0.03</v>
      </c>
      <c r="AY47" s="19">
        <v>0.03</v>
      </c>
      <c r="AZ47" s="19">
        <v>0.03</v>
      </c>
      <c r="BA47" s="19">
        <v>0.03</v>
      </c>
      <c r="BB47" s="19">
        <v>0.03</v>
      </c>
      <c r="BC47" s="19">
        <v>0.03</v>
      </c>
      <c r="BD47" s="19">
        <v>0.03</v>
      </c>
      <c r="BE47" s="19">
        <v>0.03</v>
      </c>
      <c r="BF47" s="19">
        <v>0.03</v>
      </c>
      <c r="BG47" s="19">
        <v>0.03</v>
      </c>
      <c r="BH47" s="19">
        <v>0.03</v>
      </c>
      <c r="BI47" s="19">
        <v>0.03</v>
      </c>
      <c r="BJ47" s="19">
        <v>0.03</v>
      </c>
      <c r="BK47" s="19">
        <v>0.03</v>
      </c>
      <c r="BL47" s="19">
        <v>0.03</v>
      </c>
    </row>
    <row r="48" spans="2:64" ht="15" customHeight="1">
      <c r="B48" s="14" t="s">
        <v>80</v>
      </c>
      <c r="E48" s="18">
        <f>1/((1+E47)^E11)</f>
        <v>1</v>
      </c>
      <c r="F48" s="18">
        <f aca="true" t="shared" si="8" ref="F48:AI48">1/((1+F47)^F11)</f>
        <v>0.9661835748792271</v>
      </c>
      <c r="G48" s="18">
        <f t="shared" si="8"/>
        <v>0.933510700366403</v>
      </c>
      <c r="H48" s="18">
        <f t="shared" si="8"/>
        <v>0.9019427056680224</v>
      </c>
      <c r="I48" s="18">
        <f t="shared" si="8"/>
        <v>0.8714422276985724</v>
      </c>
      <c r="J48" s="18">
        <f t="shared" si="8"/>
        <v>0.8419731668585242</v>
      </c>
      <c r="K48" s="18">
        <f t="shared" si="8"/>
        <v>0.8135006443077528</v>
      </c>
      <c r="L48" s="18">
        <f t="shared" si="8"/>
        <v>0.7859909606838191</v>
      </c>
      <c r="M48" s="18">
        <f t="shared" si="8"/>
        <v>0.7594115562162506</v>
      </c>
      <c r="N48" s="18">
        <f t="shared" si="8"/>
        <v>0.7337309721896141</v>
      </c>
      <c r="O48" s="18">
        <f t="shared" si="8"/>
        <v>0.7089188137097722</v>
      </c>
      <c r="P48" s="18">
        <f t="shared" si="8"/>
        <v>0.6849457137292485</v>
      </c>
      <c r="Q48" s="18">
        <f t="shared" si="8"/>
        <v>0.661783298289129</v>
      </c>
      <c r="R48" s="18">
        <f t="shared" si="8"/>
        <v>0.6394041529363567</v>
      </c>
      <c r="S48" s="18">
        <f t="shared" si="8"/>
        <v>0.617781790276673</v>
      </c>
      <c r="T48" s="18">
        <f t="shared" si="8"/>
        <v>0.596890618624805</v>
      </c>
      <c r="U48" s="18">
        <f t="shared" si="8"/>
        <v>0.5767059117147875</v>
      </c>
      <c r="V48" s="18">
        <f t="shared" si="8"/>
        <v>0.5572037794345773</v>
      </c>
      <c r="W48" s="18">
        <f t="shared" si="8"/>
        <v>0.5383611395503163</v>
      </c>
      <c r="X48" s="18">
        <f t="shared" si="8"/>
        <v>0.5201556903867791</v>
      </c>
      <c r="Y48" s="18">
        <f t="shared" si="8"/>
        <v>0.5025658844316706</v>
      </c>
      <c r="Z48" s="18">
        <f t="shared" si="8"/>
        <v>0.4855709028325321</v>
      </c>
      <c r="AA48" s="18">
        <f t="shared" si="8"/>
        <v>0.46915063075606966</v>
      </c>
      <c r="AB48" s="18">
        <f t="shared" si="8"/>
        <v>0.45328563358074364</v>
      </c>
      <c r="AC48" s="18">
        <f t="shared" si="8"/>
        <v>0.4379571338944384</v>
      </c>
      <c r="AD48" s="18">
        <f t="shared" si="8"/>
        <v>0.42314698926998884</v>
      </c>
      <c r="AE48" s="18">
        <f t="shared" si="8"/>
        <v>0.40883767079225974</v>
      </c>
      <c r="AF48" s="18">
        <f t="shared" si="8"/>
        <v>0.39501224231136206</v>
      </c>
      <c r="AG48" s="18">
        <f t="shared" si="8"/>
        <v>0.3816543403974513</v>
      </c>
      <c r="AH48" s="18">
        <f t="shared" si="8"/>
        <v>0.368748154973383</v>
      </c>
      <c r="AI48" s="18">
        <f t="shared" si="8"/>
        <v>0.35627841060230236</v>
      </c>
      <c r="AJ48" s="18">
        <f>+AI48/(1+AJ47)</f>
        <v>0.3459013695167984</v>
      </c>
      <c r="AK48" s="18">
        <f aca="true" t="shared" si="9" ref="AK48:BL48">+AJ48/(1+AK47)</f>
        <v>0.3358265723464062</v>
      </c>
      <c r="AL48" s="18">
        <f t="shared" si="9"/>
        <v>0.3260452158702973</v>
      </c>
      <c r="AM48" s="18">
        <f t="shared" si="9"/>
        <v>0.3165487532721333</v>
      </c>
      <c r="AN48" s="18">
        <f t="shared" si="9"/>
        <v>0.30732888667197406</v>
      </c>
      <c r="AO48" s="18">
        <f t="shared" si="9"/>
        <v>0.29837755987570297</v>
      </c>
      <c r="AP48" s="18">
        <f t="shared" si="9"/>
        <v>0.28968695133563394</v>
      </c>
      <c r="AQ48" s="18">
        <f t="shared" si="9"/>
        <v>0.28124946731614947</v>
      </c>
      <c r="AR48" s="18">
        <f t="shared" si="9"/>
        <v>0.27305773525839755</v>
      </c>
      <c r="AS48" s="18">
        <f t="shared" si="9"/>
        <v>0.26510459733825004</v>
      </c>
      <c r="AT48" s="18">
        <f t="shared" si="9"/>
        <v>0.25738310421189325</v>
      </c>
      <c r="AU48" s="18">
        <f t="shared" si="9"/>
        <v>0.2498865089435857</v>
      </c>
      <c r="AV48" s="18">
        <f t="shared" si="9"/>
        <v>0.24260826111027736</v>
      </c>
      <c r="AW48" s="18">
        <f t="shared" si="9"/>
        <v>0.23554200107793918</v>
      </c>
      <c r="AX48" s="18">
        <f t="shared" si="9"/>
        <v>0.22868155444460114</v>
      </c>
      <c r="AY48" s="18">
        <f t="shared" si="9"/>
        <v>0.2220209266452438</v>
      </c>
      <c r="AZ48" s="18">
        <f t="shared" si="9"/>
        <v>0.21555429771382895</v>
      </c>
      <c r="BA48" s="18">
        <f t="shared" si="9"/>
        <v>0.20927601719789218</v>
      </c>
      <c r="BB48" s="18">
        <f t="shared" si="9"/>
        <v>0.20318059922125453</v>
      </c>
      <c r="BC48" s="18">
        <f t="shared" si="9"/>
        <v>0.19726271769053838</v>
      </c>
      <c r="BD48" s="18">
        <f t="shared" si="9"/>
        <v>0.1915172016412994</v>
      </c>
      <c r="BE48" s="18">
        <f t="shared" si="9"/>
        <v>0.18593903071970816</v>
      </c>
      <c r="BF48" s="18">
        <f t="shared" si="9"/>
        <v>0.18052333079583316</v>
      </c>
      <c r="BG48" s="18">
        <f t="shared" si="9"/>
        <v>0.1752653697046924</v>
      </c>
      <c r="BH48" s="18">
        <f t="shared" si="9"/>
        <v>0.17016055311135184</v>
      </c>
      <c r="BI48" s="18">
        <f t="shared" si="9"/>
        <v>0.1652044204964581</v>
      </c>
      <c r="BJ48" s="18">
        <f t="shared" si="9"/>
        <v>0.16039264125869718</v>
      </c>
      <c r="BK48" s="18">
        <f t="shared" si="9"/>
        <v>0.15572101093077395</v>
      </c>
      <c r="BL48" s="18">
        <f t="shared" si="9"/>
        <v>0.15118544750560578</v>
      </c>
    </row>
    <row r="49" spans="2:64" ht="15" customHeight="1">
      <c r="B49" s="14" t="s">
        <v>81</v>
      </c>
      <c r="E49" s="20">
        <f>E48</f>
        <v>1</v>
      </c>
      <c r="F49" s="20">
        <f>+F48+E49</f>
        <v>1.9661835748792271</v>
      </c>
      <c r="G49" s="20">
        <f aca="true" t="shared" si="10" ref="G49:BL49">+G48+F49</f>
        <v>2.89969427524563</v>
      </c>
      <c r="H49" s="20">
        <f t="shared" si="10"/>
        <v>3.8016369809136523</v>
      </c>
      <c r="I49" s="20">
        <f t="shared" si="10"/>
        <v>4.673079208612225</v>
      </c>
      <c r="J49" s="20">
        <f t="shared" si="10"/>
        <v>5.515052375470749</v>
      </c>
      <c r="K49" s="20">
        <f t="shared" si="10"/>
        <v>6.328553019778502</v>
      </c>
      <c r="L49" s="20">
        <f t="shared" si="10"/>
        <v>7.1145439804623205</v>
      </c>
      <c r="M49" s="20">
        <f t="shared" si="10"/>
        <v>7.873955536678571</v>
      </c>
      <c r="N49" s="20">
        <f t="shared" si="10"/>
        <v>8.607686508868186</v>
      </c>
      <c r="O49" s="20">
        <f t="shared" si="10"/>
        <v>9.316605322577958</v>
      </c>
      <c r="P49" s="20">
        <f t="shared" si="10"/>
        <v>10.001551036307207</v>
      </c>
      <c r="Q49" s="20">
        <f t="shared" si="10"/>
        <v>10.663334334596335</v>
      </c>
      <c r="R49" s="20">
        <f t="shared" si="10"/>
        <v>11.302738487532691</v>
      </c>
      <c r="S49" s="20">
        <f t="shared" si="10"/>
        <v>11.920520277809365</v>
      </c>
      <c r="T49" s="20">
        <f t="shared" si="10"/>
        <v>12.51741089643417</v>
      </c>
      <c r="U49" s="20">
        <f t="shared" si="10"/>
        <v>13.094116808148957</v>
      </c>
      <c r="V49" s="20">
        <f t="shared" si="10"/>
        <v>13.651320587583534</v>
      </c>
      <c r="W49" s="20">
        <f t="shared" si="10"/>
        <v>14.18968172713385</v>
      </c>
      <c r="X49" s="20">
        <f t="shared" si="10"/>
        <v>14.70983741752063</v>
      </c>
      <c r="Y49" s="20">
        <f t="shared" si="10"/>
        <v>15.2124033019523</v>
      </c>
      <c r="Z49" s="20">
        <f t="shared" si="10"/>
        <v>15.697974204784831</v>
      </c>
      <c r="AA49" s="20">
        <f t="shared" si="10"/>
        <v>16.1671248355409</v>
      </c>
      <c r="AB49" s="20">
        <f t="shared" si="10"/>
        <v>16.620410469121644</v>
      </c>
      <c r="AC49" s="20">
        <f t="shared" si="10"/>
        <v>17.058367603016084</v>
      </c>
      <c r="AD49" s="20">
        <f t="shared" si="10"/>
        <v>17.48151459228607</v>
      </c>
      <c r="AE49" s="20">
        <f t="shared" si="10"/>
        <v>17.89035226307833</v>
      </c>
      <c r="AF49" s="20">
        <f t="shared" si="10"/>
        <v>18.285364505389694</v>
      </c>
      <c r="AG49" s="20">
        <f t="shared" si="10"/>
        <v>18.667018845787144</v>
      </c>
      <c r="AH49" s="20">
        <f t="shared" si="10"/>
        <v>19.035767000760526</v>
      </c>
      <c r="AI49" s="20">
        <f>+AI48+AH49</f>
        <v>19.39204541136283</v>
      </c>
      <c r="AJ49" s="20">
        <f t="shared" si="10"/>
        <v>19.73794678087963</v>
      </c>
      <c r="AK49" s="20">
        <f t="shared" si="10"/>
        <v>20.073773353226034</v>
      </c>
      <c r="AL49" s="20">
        <f t="shared" si="10"/>
        <v>20.399818569096333</v>
      </c>
      <c r="AM49" s="20">
        <f t="shared" si="10"/>
        <v>20.716367322368466</v>
      </c>
      <c r="AN49" s="20">
        <f t="shared" si="10"/>
        <v>21.02369620904044</v>
      </c>
      <c r="AO49" s="20">
        <f t="shared" si="10"/>
        <v>21.322073768916145</v>
      </c>
      <c r="AP49" s="20">
        <f t="shared" si="10"/>
        <v>21.61176072025178</v>
      </c>
      <c r="AQ49" s="20">
        <f t="shared" si="10"/>
        <v>21.89301018756793</v>
      </c>
      <c r="AR49" s="20">
        <f t="shared" si="10"/>
        <v>22.16606792282633</v>
      </c>
      <c r="AS49" s="20">
        <f t="shared" si="10"/>
        <v>22.43117252016458</v>
      </c>
      <c r="AT49" s="20">
        <f t="shared" si="10"/>
        <v>22.688555624376473</v>
      </c>
      <c r="AU49" s="20">
        <f t="shared" si="10"/>
        <v>22.93844213332006</v>
      </c>
      <c r="AV49" s="20">
        <f t="shared" si="10"/>
        <v>23.181050394430336</v>
      </c>
      <c r="AW49" s="20">
        <f t="shared" si="10"/>
        <v>23.416592395508275</v>
      </c>
      <c r="AX49" s="20">
        <f t="shared" si="10"/>
        <v>23.645273949952877</v>
      </c>
      <c r="AY49" s="20">
        <f t="shared" si="10"/>
        <v>23.86729487659812</v>
      </c>
      <c r="AZ49" s="20">
        <f t="shared" si="10"/>
        <v>24.08284917431195</v>
      </c>
      <c r="BA49" s="20">
        <f t="shared" si="10"/>
        <v>24.292125191509843</v>
      </c>
      <c r="BB49" s="20">
        <f t="shared" si="10"/>
        <v>24.4953057907311</v>
      </c>
      <c r="BC49" s="20">
        <f t="shared" si="10"/>
        <v>24.692568508421637</v>
      </c>
      <c r="BD49" s="20">
        <f t="shared" si="10"/>
        <v>24.884085710062937</v>
      </c>
      <c r="BE49" s="20">
        <f t="shared" si="10"/>
        <v>25.070024740782646</v>
      </c>
      <c r="BF49" s="20">
        <f t="shared" si="10"/>
        <v>25.25054807157848</v>
      </c>
      <c r="BG49" s="20">
        <f t="shared" si="10"/>
        <v>25.42581344128317</v>
      </c>
      <c r="BH49" s="20">
        <f t="shared" si="10"/>
        <v>25.595973994394523</v>
      </c>
      <c r="BI49" s="20">
        <f t="shared" si="10"/>
        <v>25.76117841489098</v>
      </c>
      <c r="BJ49" s="20">
        <f t="shared" si="10"/>
        <v>25.921571056149677</v>
      </c>
      <c r="BK49" s="20">
        <f t="shared" si="10"/>
        <v>26.07729206708045</v>
      </c>
      <c r="BL49" s="20">
        <f t="shared" si="10"/>
        <v>26.228477514586054</v>
      </c>
    </row>
    <row r="50" spans="2:64" ht="15" customHeight="1">
      <c r="B50" s="103" t="s">
        <v>82</v>
      </c>
      <c r="C50" s="9">
        <f>$C$7</f>
        <v>0</v>
      </c>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row>
    <row r="51" spans="2:64" ht="15" customHeight="1">
      <c r="B51" s="103" t="s">
        <v>83</v>
      </c>
      <c r="E51" s="20">
        <v>1</v>
      </c>
      <c r="F51" s="20">
        <f>IF($C$50&gt;F46,F48,"")</f>
      </c>
      <c r="G51" s="20">
        <f aca="true" t="shared" si="11" ref="G51:BL51">IF($C$50&gt;G46,G48,"")</f>
      </c>
      <c r="H51" s="20">
        <f t="shared" si="11"/>
      </c>
      <c r="I51" s="20">
        <f t="shared" si="11"/>
      </c>
      <c r="J51" s="20">
        <f t="shared" si="11"/>
      </c>
      <c r="K51" s="20">
        <f t="shared" si="11"/>
      </c>
      <c r="L51" s="20">
        <f t="shared" si="11"/>
      </c>
      <c r="M51" s="20">
        <f t="shared" si="11"/>
      </c>
      <c r="N51" s="20">
        <f t="shared" si="11"/>
      </c>
      <c r="O51" s="20">
        <f t="shared" si="11"/>
      </c>
      <c r="P51" s="20">
        <f t="shared" si="11"/>
      </c>
      <c r="Q51" s="20">
        <f t="shared" si="11"/>
      </c>
      <c r="R51" s="20">
        <f t="shared" si="11"/>
      </c>
      <c r="S51" s="20">
        <f t="shared" si="11"/>
      </c>
      <c r="T51" s="20">
        <f t="shared" si="11"/>
      </c>
      <c r="U51" s="20">
        <f t="shared" si="11"/>
      </c>
      <c r="V51" s="20">
        <f t="shared" si="11"/>
      </c>
      <c r="W51" s="20">
        <f t="shared" si="11"/>
      </c>
      <c r="X51" s="20">
        <f t="shared" si="11"/>
      </c>
      <c r="Y51" s="20">
        <f t="shared" si="11"/>
      </c>
      <c r="Z51" s="20">
        <f t="shared" si="11"/>
      </c>
      <c r="AA51" s="20">
        <f t="shared" si="11"/>
      </c>
      <c r="AB51" s="20">
        <f t="shared" si="11"/>
      </c>
      <c r="AC51" s="20">
        <f t="shared" si="11"/>
      </c>
      <c r="AD51" s="20">
        <f t="shared" si="11"/>
      </c>
      <c r="AE51" s="20">
        <f t="shared" si="11"/>
      </c>
      <c r="AF51" s="20">
        <f t="shared" si="11"/>
      </c>
      <c r="AG51" s="20">
        <f t="shared" si="11"/>
      </c>
      <c r="AH51" s="20">
        <f t="shared" si="11"/>
      </c>
      <c r="AI51" s="20">
        <f t="shared" si="11"/>
      </c>
      <c r="AJ51" s="20">
        <f t="shared" si="11"/>
      </c>
      <c r="AK51" s="20">
        <f t="shared" si="11"/>
      </c>
      <c r="AL51" s="20">
        <f t="shared" si="11"/>
      </c>
      <c r="AM51" s="20">
        <f t="shared" si="11"/>
      </c>
      <c r="AN51" s="20">
        <f t="shared" si="11"/>
      </c>
      <c r="AO51" s="20">
        <f t="shared" si="11"/>
      </c>
      <c r="AP51" s="20">
        <f t="shared" si="11"/>
      </c>
      <c r="AQ51" s="20">
        <f t="shared" si="11"/>
      </c>
      <c r="AR51" s="20">
        <f t="shared" si="11"/>
      </c>
      <c r="AS51" s="20">
        <f t="shared" si="11"/>
      </c>
      <c r="AT51" s="20">
        <f t="shared" si="11"/>
      </c>
      <c r="AU51" s="20">
        <f t="shared" si="11"/>
      </c>
      <c r="AV51" s="20">
        <f t="shared" si="11"/>
      </c>
      <c r="AW51" s="20">
        <f t="shared" si="11"/>
      </c>
      <c r="AX51" s="20">
        <f t="shared" si="11"/>
      </c>
      <c r="AY51" s="20">
        <f t="shared" si="11"/>
      </c>
      <c r="AZ51" s="20">
        <f t="shared" si="11"/>
      </c>
      <c r="BA51" s="20">
        <f t="shared" si="11"/>
      </c>
      <c r="BB51" s="20">
        <f t="shared" si="11"/>
      </c>
      <c r="BC51" s="20">
        <f t="shared" si="11"/>
      </c>
      <c r="BD51" s="20">
        <f t="shared" si="11"/>
      </c>
      <c r="BE51" s="20">
        <f t="shared" si="11"/>
      </c>
      <c r="BF51" s="20">
        <f t="shared" si="11"/>
      </c>
      <c r="BG51" s="20">
        <f t="shared" si="11"/>
      </c>
      <c r="BH51" s="20">
        <f t="shared" si="11"/>
      </c>
      <c r="BI51" s="20">
        <f t="shared" si="11"/>
      </c>
      <c r="BJ51" s="20">
        <f t="shared" si="11"/>
      </c>
      <c r="BK51" s="20">
        <f t="shared" si="11"/>
      </c>
      <c r="BL51" s="20">
        <f t="shared" si="11"/>
      </c>
    </row>
    <row r="52" spans="2:64" ht="15" customHeight="1">
      <c r="B52" s="103" t="s">
        <v>84</v>
      </c>
      <c r="C52" s="44">
        <f>SUM(E51:BL51)</f>
        <v>1</v>
      </c>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c r="BL52" s="20"/>
    </row>
    <row r="53" spans="2:64" ht="15" customHeight="1">
      <c r="B53" s="14"/>
      <c r="E53" s="20"/>
      <c r="F53" s="20"/>
      <c r="G53" s="2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c r="BL53" s="20"/>
    </row>
    <row r="54" spans="5:80" ht="15" customHeight="1">
      <c r="E54" s="10"/>
      <c r="F54" s="21"/>
      <c r="G54" s="21"/>
      <c r="H54" s="21"/>
      <c r="I54" s="21"/>
      <c r="J54" s="21"/>
      <c r="K54" s="21"/>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U54" s="21"/>
      <c r="BV54" s="21"/>
      <c r="BW54" s="21"/>
      <c r="BX54" s="21"/>
      <c r="BY54" s="21"/>
      <c r="BZ54" s="21"/>
      <c r="CA54" s="21"/>
      <c r="CB54" s="21"/>
    </row>
    <row r="55" spans="2:72" ht="15" customHeight="1">
      <c r="B55" s="14" t="s">
        <v>85</v>
      </c>
      <c r="C55" s="44">
        <f>SUM(E55:BL55)</f>
        <v>0</v>
      </c>
      <c r="E55" s="23">
        <f aca="true" t="shared" si="12" ref="E55:AJ55">(E39-E25)*E48</f>
        <v>0</v>
      </c>
      <c r="F55" s="23">
        <f t="shared" si="12"/>
        <v>0</v>
      </c>
      <c r="G55" s="23">
        <f t="shared" si="12"/>
        <v>0</v>
      </c>
      <c r="H55" s="23">
        <f t="shared" si="12"/>
        <v>0</v>
      </c>
      <c r="I55" s="23">
        <f t="shared" si="12"/>
        <v>0</v>
      </c>
      <c r="J55" s="23">
        <f t="shared" si="12"/>
        <v>0</v>
      </c>
      <c r="K55" s="23">
        <f t="shared" si="12"/>
        <v>0</v>
      </c>
      <c r="L55" s="23">
        <f>(L39-L25)*L48</f>
        <v>0</v>
      </c>
      <c r="M55" s="23">
        <f t="shared" si="12"/>
        <v>0</v>
      </c>
      <c r="N55" s="23">
        <f t="shared" si="12"/>
        <v>0</v>
      </c>
      <c r="O55" s="23">
        <f t="shared" si="12"/>
        <v>0</v>
      </c>
      <c r="P55" s="23">
        <f t="shared" si="12"/>
        <v>0</v>
      </c>
      <c r="Q55" s="23">
        <f t="shared" si="12"/>
        <v>0</v>
      </c>
      <c r="R55" s="23">
        <f t="shared" si="12"/>
        <v>0</v>
      </c>
      <c r="S55" s="23">
        <f t="shared" si="12"/>
        <v>0</v>
      </c>
      <c r="T55" s="23">
        <f t="shared" si="12"/>
        <v>0</v>
      </c>
      <c r="U55" s="23">
        <f t="shared" si="12"/>
        <v>0</v>
      </c>
      <c r="V55" s="23">
        <f t="shared" si="12"/>
        <v>0</v>
      </c>
      <c r="W55" s="23">
        <f t="shared" si="12"/>
        <v>0</v>
      </c>
      <c r="X55" s="23">
        <f t="shared" si="12"/>
        <v>0</v>
      </c>
      <c r="Y55" s="23">
        <f t="shared" si="12"/>
        <v>0</v>
      </c>
      <c r="Z55" s="23">
        <f t="shared" si="12"/>
        <v>0</v>
      </c>
      <c r="AA55" s="23">
        <f t="shared" si="12"/>
        <v>0</v>
      </c>
      <c r="AB55" s="23">
        <f t="shared" si="12"/>
        <v>0</v>
      </c>
      <c r="AC55" s="23">
        <f t="shared" si="12"/>
        <v>0</v>
      </c>
      <c r="AD55" s="23">
        <f t="shared" si="12"/>
        <v>0</v>
      </c>
      <c r="AE55" s="23">
        <f t="shared" si="12"/>
        <v>0</v>
      </c>
      <c r="AF55" s="23">
        <f t="shared" si="12"/>
        <v>0</v>
      </c>
      <c r="AG55" s="23">
        <f t="shared" si="12"/>
        <v>0</v>
      </c>
      <c r="AH55" s="23">
        <f t="shared" si="12"/>
        <v>0</v>
      </c>
      <c r="AI55" s="23">
        <f t="shared" si="12"/>
        <v>0</v>
      </c>
      <c r="AJ55" s="23">
        <f t="shared" si="12"/>
        <v>0</v>
      </c>
      <c r="AK55" s="23">
        <f aca="true" t="shared" si="13" ref="AK55:BL55">(AK39-AK25)*AK48</f>
        <v>0</v>
      </c>
      <c r="AL55" s="23">
        <f t="shared" si="13"/>
        <v>0</v>
      </c>
      <c r="AM55" s="23">
        <f t="shared" si="13"/>
        <v>0</v>
      </c>
      <c r="AN55" s="23">
        <f t="shared" si="13"/>
        <v>0</v>
      </c>
      <c r="AO55" s="23">
        <f t="shared" si="13"/>
        <v>0</v>
      </c>
      <c r="AP55" s="23">
        <f t="shared" si="13"/>
        <v>0</v>
      </c>
      <c r="AQ55" s="23">
        <f t="shared" si="13"/>
        <v>0</v>
      </c>
      <c r="AR55" s="23">
        <f t="shared" si="13"/>
        <v>0</v>
      </c>
      <c r="AS55" s="23">
        <f t="shared" si="13"/>
        <v>0</v>
      </c>
      <c r="AT55" s="23">
        <f t="shared" si="13"/>
        <v>0</v>
      </c>
      <c r="AU55" s="23">
        <f t="shared" si="13"/>
        <v>0</v>
      </c>
      <c r="AV55" s="23">
        <f t="shared" si="13"/>
        <v>0</v>
      </c>
      <c r="AW55" s="23">
        <f t="shared" si="13"/>
        <v>0</v>
      </c>
      <c r="AX55" s="23">
        <f t="shared" si="13"/>
        <v>0</v>
      </c>
      <c r="AY55" s="23">
        <f t="shared" si="13"/>
        <v>0</v>
      </c>
      <c r="AZ55" s="23">
        <f t="shared" si="13"/>
        <v>0</v>
      </c>
      <c r="BA55" s="23">
        <f t="shared" si="13"/>
        <v>0</v>
      </c>
      <c r="BB55" s="23">
        <f t="shared" si="13"/>
        <v>0</v>
      </c>
      <c r="BC55" s="23">
        <f t="shared" si="13"/>
        <v>0</v>
      </c>
      <c r="BD55" s="23">
        <f t="shared" si="13"/>
        <v>0</v>
      </c>
      <c r="BE55" s="23">
        <f t="shared" si="13"/>
        <v>0</v>
      </c>
      <c r="BF55" s="23">
        <f t="shared" si="13"/>
        <v>0</v>
      </c>
      <c r="BG55" s="23">
        <f t="shared" si="13"/>
        <v>0</v>
      </c>
      <c r="BH55" s="23">
        <f t="shared" si="13"/>
        <v>0</v>
      </c>
      <c r="BI55" s="23">
        <f t="shared" si="13"/>
        <v>0</v>
      </c>
      <c r="BJ55" s="23">
        <f t="shared" si="13"/>
        <v>0</v>
      </c>
      <c r="BK55" s="23">
        <f t="shared" si="13"/>
        <v>0</v>
      </c>
      <c r="BL55" s="23">
        <f t="shared" si="13"/>
        <v>0</v>
      </c>
      <c r="BO55" s="21"/>
      <c r="BP55" s="21"/>
      <c r="BQ55" s="21"/>
      <c r="BR55" s="21"/>
      <c r="BS55" s="21"/>
      <c r="BT55" s="21"/>
    </row>
    <row r="56" spans="2:7" ht="15" customHeight="1">
      <c r="B56" s="14" t="s">
        <v>85</v>
      </c>
      <c r="C56" s="44">
        <f>$C$55/$C$52</f>
        <v>0</v>
      </c>
      <c r="G56" s="23"/>
    </row>
    <row r="57" ht="15" customHeight="1"/>
    <row r="58" ht="15" customHeight="1"/>
    <row r="59" ht="15" customHeight="1"/>
    <row r="60" ht="15">
      <c r="F60" s="105"/>
    </row>
  </sheetData>
  <sheetProtection/>
  <mergeCells count="30">
    <mergeCell ref="BO22:BT22"/>
    <mergeCell ref="BO17:BT17"/>
    <mergeCell ref="BO14:BT16"/>
    <mergeCell ref="C3:I5"/>
    <mergeCell ref="C2:I2"/>
    <mergeCell ref="B3:B5"/>
    <mergeCell ref="BO13:BT13"/>
    <mergeCell ref="BO24:BT24"/>
    <mergeCell ref="BO25:BT25"/>
    <mergeCell ref="BO27:BT27"/>
    <mergeCell ref="BO26:BT26"/>
    <mergeCell ref="BO32:BT32"/>
    <mergeCell ref="BO18:BT18"/>
    <mergeCell ref="BO19:BT19"/>
    <mergeCell ref="BO23:BT23"/>
    <mergeCell ref="BO20:BT20"/>
    <mergeCell ref="BO21:BT21"/>
    <mergeCell ref="BO34:BT34"/>
    <mergeCell ref="BO35:BT35"/>
    <mergeCell ref="BO28:BT28"/>
    <mergeCell ref="BO29:BT29"/>
    <mergeCell ref="BO30:BT30"/>
    <mergeCell ref="BO31:BT31"/>
    <mergeCell ref="BO33:BT33"/>
    <mergeCell ref="BO40:BT40"/>
    <mergeCell ref="BO41:BT41"/>
    <mergeCell ref="BO36:BT36"/>
    <mergeCell ref="BO37:BT37"/>
    <mergeCell ref="BO38:BT38"/>
    <mergeCell ref="BO39:BT39"/>
  </mergeCells>
  <printOptions/>
  <pageMargins left="0.75" right="0.75" top="0.71" bottom="0.7" header="0.5" footer="0.5"/>
  <pageSetup fitToWidth="3" fitToHeight="1" horizontalDpi="200" verticalDpi="200" orientation="landscape" paperSize="9" scale="41" r:id="rId3"/>
  <headerFooter alignWithMargins="0">
    <oddHeader xml:space="preserve">&amp;R&amp;"Arial,Bold"OPSIWN 1&amp;"Arial,Regular" </oddHeader>
  </headerFooter>
  <legacyDrawing r:id="rId2"/>
</worksheet>
</file>

<file path=xl/worksheets/sheet4.xml><?xml version="1.0" encoding="utf-8"?>
<worksheet xmlns="http://schemas.openxmlformats.org/spreadsheetml/2006/main" xmlns:r="http://schemas.openxmlformats.org/officeDocument/2006/relationships">
  <sheetPr>
    <pageSetUpPr fitToPage="1"/>
  </sheetPr>
  <dimension ref="B2:CB60"/>
  <sheetViews>
    <sheetView zoomScale="72" zoomScaleNormal="72" zoomScalePageLayoutView="0" workbookViewId="0" topLeftCell="A1">
      <selection activeCell="A1" sqref="A1"/>
    </sheetView>
  </sheetViews>
  <sheetFormatPr defaultColWidth="8.88671875" defaultRowHeight="15"/>
  <cols>
    <col min="1" max="1" width="1.99609375" style="0" customWidth="1"/>
    <col min="2" max="2" width="55.4453125" style="0" customWidth="1"/>
    <col min="3" max="3" width="10.6640625" style="9" customWidth="1"/>
    <col min="4" max="4" width="1.99609375" style="0" customWidth="1"/>
    <col min="5" max="64" width="10.6640625" style="0" customWidth="1"/>
    <col min="67" max="67" width="11.77734375" style="0" customWidth="1"/>
    <col min="68" max="69" width="11.4453125" style="0" customWidth="1"/>
    <col min="70" max="70" width="11.77734375" style="0" customWidth="1"/>
    <col min="71" max="72" width="11.4453125" style="0" customWidth="1"/>
  </cols>
  <sheetData>
    <row r="1" ht="10.5" customHeight="1"/>
    <row r="2" spans="2:9" s="11" customFormat="1" ht="15" customHeight="1">
      <c r="B2" s="135" t="s">
        <v>87</v>
      </c>
      <c r="C2" s="276" t="s">
        <v>88</v>
      </c>
      <c r="D2" s="277"/>
      <c r="E2" s="277"/>
      <c r="F2" s="277"/>
      <c r="G2" s="277"/>
      <c r="H2" s="277"/>
      <c r="I2" s="278"/>
    </row>
    <row r="3" spans="2:9" s="11" customFormat="1" ht="20.25" customHeight="1">
      <c r="B3" s="279" t="s">
        <v>37</v>
      </c>
      <c r="C3" s="267" t="s">
        <v>89</v>
      </c>
      <c r="D3" s="268"/>
      <c r="E3" s="268"/>
      <c r="F3" s="268"/>
      <c r="G3" s="268"/>
      <c r="H3" s="268"/>
      <c r="I3" s="269"/>
    </row>
    <row r="4" spans="2:9" s="11" customFormat="1" ht="20.25" customHeight="1">
      <c r="B4" s="280"/>
      <c r="C4" s="270"/>
      <c r="D4" s="271"/>
      <c r="E4" s="271"/>
      <c r="F4" s="271"/>
      <c r="G4" s="271"/>
      <c r="H4" s="271"/>
      <c r="I4" s="272"/>
    </row>
    <row r="5" spans="2:10" s="11" customFormat="1" ht="20.25" customHeight="1">
      <c r="B5" s="281"/>
      <c r="C5" s="273"/>
      <c r="D5" s="274"/>
      <c r="E5" s="274"/>
      <c r="F5" s="274"/>
      <c r="G5" s="274"/>
      <c r="H5" s="274"/>
      <c r="I5" s="275"/>
      <c r="J5" s="15"/>
    </row>
    <row r="6" spans="2:10" s="11" customFormat="1" ht="15" customHeight="1">
      <c r="B6" s="1"/>
      <c r="C6" s="16"/>
      <c r="D6" s="16"/>
      <c r="F6" s="16"/>
      <c r="G6" s="16"/>
      <c r="H6" s="16"/>
      <c r="I6" s="16"/>
      <c r="J6" s="15"/>
    </row>
    <row r="7" spans="2:10" s="11" customFormat="1" ht="15" customHeight="1">
      <c r="B7" s="47" t="s">
        <v>39</v>
      </c>
      <c r="C7" s="125">
        <v>0</v>
      </c>
      <c r="D7" s="16"/>
      <c r="E7" s="24" t="s">
        <v>40</v>
      </c>
      <c r="F7" s="16"/>
      <c r="G7" s="16"/>
      <c r="H7" s="16"/>
      <c r="I7" s="16"/>
      <c r="J7" s="15"/>
    </row>
    <row r="8" spans="2:10" s="11" customFormat="1" ht="15" customHeight="1">
      <c r="B8" s="1"/>
      <c r="C8" s="16"/>
      <c r="D8" s="16"/>
      <c r="E8" s="16"/>
      <c r="F8" s="16"/>
      <c r="G8" s="16"/>
      <c r="H8" s="16"/>
      <c r="I8" s="16"/>
      <c r="J8" s="15"/>
    </row>
    <row r="9" spans="3:66" s="11" customFormat="1" ht="15" customHeight="1">
      <c r="C9" s="51" t="s">
        <v>41</v>
      </c>
      <c r="D9" s="12"/>
      <c r="E9" s="55" t="s">
        <v>43</v>
      </c>
      <c r="F9" s="56"/>
      <c r="G9" s="56"/>
      <c r="H9" s="56"/>
      <c r="I9" s="56" t="s">
        <v>44</v>
      </c>
      <c r="J9" s="56"/>
      <c r="K9" s="56"/>
      <c r="L9" s="56"/>
      <c r="M9" s="56"/>
      <c r="N9" s="56" t="s">
        <v>45</v>
      </c>
      <c r="O9" s="56"/>
      <c r="P9" s="56"/>
      <c r="Q9" s="56"/>
      <c r="R9" s="56"/>
      <c r="S9" s="56" t="s">
        <v>46</v>
      </c>
      <c r="T9" s="56"/>
      <c r="U9" s="56"/>
      <c r="V9" s="56"/>
      <c r="W9" s="56"/>
      <c r="X9" s="56" t="s">
        <v>47</v>
      </c>
      <c r="Y9" s="56"/>
      <c r="Z9" s="56"/>
      <c r="AA9" s="56"/>
      <c r="AB9" s="56"/>
      <c r="AC9" s="56" t="s">
        <v>48</v>
      </c>
      <c r="AD9" s="56"/>
      <c r="AE9" s="56"/>
      <c r="AF9" s="56"/>
      <c r="AG9" s="56"/>
      <c r="AH9" s="56" t="s">
        <v>49</v>
      </c>
      <c r="AI9" s="56"/>
      <c r="AJ9" s="56"/>
      <c r="AK9" s="56"/>
      <c r="AL9" s="56"/>
      <c r="AM9" s="56" t="s">
        <v>50</v>
      </c>
      <c r="AN9" s="56"/>
      <c r="AO9" s="56"/>
      <c r="AP9" s="56"/>
      <c r="AQ9" s="56"/>
      <c r="AR9" s="56" t="s">
        <v>51</v>
      </c>
      <c r="AS9" s="56"/>
      <c r="AT9" s="56"/>
      <c r="AU9" s="56"/>
      <c r="AV9" s="56"/>
      <c r="AW9" s="56" t="s">
        <v>52</v>
      </c>
      <c r="AX9" s="56"/>
      <c r="AY9" s="56"/>
      <c r="AZ9" s="56"/>
      <c r="BA9" s="56"/>
      <c r="BB9" s="56" t="s">
        <v>53</v>
      </c>
      <c r="BC9" s="56"/>
      <c r="BD9" s="56"/>
      <c r="BE9" s="56"/>
      <c r="BF9" s="56"/>
      <c r="BG9" s="56" t="s">
        <v>54</v>
      </c>
      <c r="BH9" s="56"/>
      <c r="BI9" s="56"/>
      <c r="BJ9" s="56"/>
      <c r="BK9" s="56"/>
      <c r="BL9" s="104" t="s">
        <v>55</v>
      </c>
      <c r="BM9" s="6"/>
      <c r="BN9" s="6"/>
    </row>
    <row r="10" spans="3:66" s="11" customFormat="1" ht="15" customHeight="1">
      <c r="C10" s="52" t="s">
        <v>42</v>
      </c>
      <c r="D10" s="12"/>
      <c r="E10" s="57">
        <v>2013</v>
      </c>
      <c r="F10" s="58">
        <f aca="true" t="shared" si="0" ref="F10:AK10">E10+1</f>
        <v>2014</v>
      </c>
      <c r="G10" s="58">
        <f t="shared" si="0"/>
        <v>2015</v>
      </c>
      <c r="H10" s="58">
        <f t="shared" si="0"/>
        <v>2016</v>
      </c>
      <c r="I10" s="58">
        <f t="shared" si="0"/>
        <v>2017</v>
      </c>
      <c r="J10" s="58">
        <f t="shared" si="0"/>
        <v>2018</v>
      </c>
      <c r="K10" s="58">
        <f t="shared" si="0"/>
        <v>2019</v>
      </c>
      <c r="L10" s="58">
        <f t="shared" si="0"/>
        <v>2020</v>
      </c>
      <c r="M10" s="58">
        <f t="shared" si="0"/>
        <v>2021</v>
      </c>
      <c r="N10" s="58">
        <f t="shared" si="0"/>
        <v>2022</v>
      </c>
      <c r="O10" s="58">
        <f t="shared" si="0"/>
        <v>2023</v>
      </c>
      <c r="P10" s="58">
        <f t="shared" si="0"/>
        <v>2024</v>
      </c>
      <c r="Q10" s="58">
        <f t="shared" si="0"/>
        <v>2025</v>
      </c>
      <c r="R10" s="58">
        <f t="shared" si="0"/>
        <v>2026</v>
      </c>
      <c r="S10" s="58">
        <f t="shared" si="0"/>
        <v>2027</v>
      </c>
      <c r="T10" s="58">
        <f t="shared" si="0"/>
        <v>2028</v>
      </c>
      <c r="U10" s="58">
        <f t="shared" si="0"/>
        <v>2029</v>
      </c>
      <c r="V10" s="58">
        <f t="shared" si="0"/>
        <v>2030</v>
      </c>
      <c r="W10" s="58">
        <f t="shared" si="0"/>
        <v>2031</v>
      </c>
      <c r="X10" s="58">
        <f t="shared" si="0"/>
        <v>2032</v>
      </c>
      <c r="Y10" s="58">
        <f t="shared" si="0"/>
        <v>2033</v>
      </c>
      <c r="Z10" s="58">
        <f t="shared" si="0"/>
        <v>2034</v>
      </c>
      <c r="AA10" s="58">
        <f t="shared" si="0"/>
        <v>2035</v>
      </c>
      <c r="AB10" s="58">
        <f t="shared" si="0"/>
        <v>2036</v>
      </c>
      <c r="AC10" s="58">
        <f t="shared" si="0"/>
        <v>2037</v>
      </c>
      <c r="AD10" s="58">
        <f t="shared" si="0"/>
        <v>2038</v>
      </c>
      <c r="AE10" s="58">
        <f t="shared" si="0"/>
        <v>2039</v>
      </c>
      <c r="AF10" s="58">
        <f t="shared" si="0"/>
        <v>2040</v>
      </c>
      <c r="AG10" s="58">
        <f t="shared" si="0"/>
        <v>2041</v>
      </c>
      <c r="AH10" s="58">
        <f t="shared" si="0"/>
        <v>2042</v>
      </c>
      <c r="AI10" s="58">
        <f t="shared" si="0"/>
        <v>2043</v>
      </c>
      <c r="AJ10" s="58">
        <f t="shared" si="0"/>
        <v>2044</v>
      </c>
      <c r="AK10" s="58">
        <f t="shared" si="0"/>
        <v>2045</v>
      </c>
      <c r="AL10" s="58">
        <f aca="true" t="shared" si="1" ref="AL10:BL10">AK10+1</f>
        <v>2046</v>
      </c>
      <c r="AM10" s="58">
        <f t="shared" si="1"/>
        <v>2047</v>
      </c>
      <c r="AN10" s="58">
        <f t="shared" si="1"/>
        <v>2048</v>
      </c>
      <c r="AO10" s="58">
        <f t="shared" si="1"/>
        <v>2049</v>
      </c>
      <c r="AP10" s="58">
        <f t="shared" si="1"/>
        <v>2050</v>
      </c>
      <c r="AQ10" s="58">
        <f t="shared" si="1"/>
        <v>2051</v>
      </c>
      <c r="AR10" s="58">
        <f t="shared" si="1"/>
        <v>2052</v>
      </c>
      <c r="AS10" s="58">
        <f t="shared" si="1"/>
        <v>2053</v>
      </c>
      <c r="AT10" s="58">
        <f t="shared" si="1"/>
        <v>2054</v>
      </c>
      <c r="AU10" s="58">
        <f t="shared" si="1"/>
        <v>2055</v>
      </c>
      <c r="AV10" s="58">
        <f t="shared" si="1"/>
        <v>2056</v>
      </c>
      <c r="AW10" s="58">
        <f t="shared" si="1"/>
        <v>2057</v>
      </c>
      <c r="AX10" s="58">
        <f t="shared" si="1"/>
        <v>2058</v>
      </c>
      <c r="AY10" s="58">
        <f t="shared" si="1"/>
        <v>2059</v>
      </c>
      <c r="AZ10" s="58">
        <f t="shared" si="1"/>
        <v>2060</v>
      </c>
      <c r="BA10" s="58">
        <f t="shared" si="1"/>
        <v>2061</v>
      </c>
      <c r="BB10" s="58">
        <f t="shared" si="1"/>
        <v>2062</v>
      </c>
      <c r="BC10" s="58">
        <f t="shared" si="1"/>
        <v>2063</v>
      </c>
      <c r="BD10" s="58">
        <f t="shared" si="1"/>
        <v>2064</v>
      </c>
      <c r="BE10" s="58">
        <f t="shared" si="1"/>
        <v>2065</v>
      </c>
      <c r="BF10" s="58">
        <f t="shared" si="1"/>
        <v>2066</v>
      </c>
      <c r="BG10" s="58">
        <f t="shared" si="1"/>
        <v>2067</v>
      </c>
      <c r="BH10" s="58">
        <f t="shared" si="1"/>
        <v>2068</v>
      </c>
      <c r="BI10" s="58">
        <f t="shared" si="1"/>
        <v>2069</v>
      </c>
      <c r="BJ10" s="58">
        <f t="shared" si="1"/>
        <v>2070</v>
      </c>
      <c r="BK10" s="58">
        <f t="shared" si="1"/>
        <v>2071</v>
      </c>
      <c r="BL10" s="82">
        <f t="shared" si="1"/>
        <v>2072</v>
      </c>
      <c r="BM10" s="6"/>
      <c r="BN10" s="6"/>
    </row>
    <row r="11" spans="3:72" s="11" customFormat="1" ht="15" customHeight="1">
      <c r="C11" s="53"/>
      <c r="D11" s="13"/>
      <c r="E11" s="57">
        <v>0</v>
      </c>
      <c r="F11" s="58">
        <f aca="true" t="shared" si="2" ref="F11:AK11">E11+1</f>
        <v>1</v>
      </c>
      <c r="G11" s="58">
        <f t="shared" si="2"/>
        <v>2</v>
      </c>
      <c r="H11" s="58">
        <f t="shared" si="2"/>
        <v>3</v>
      </c>
      <c r="I11" s="58">
        <f t="shared" si="2"/>
        <v>4</v>
      </c>
      <c r="J11" s="58">
        <f t="shared" si="2"/>
        <v>5</v>
      </c>
      <c r="K11" s="58">
        <f t="shared" si="2"/>
        <v>6</v>
      </c>
      <c r="L11" s="58">
        <f t="shared" si="2"/>
        <v>7</v>
      </c>
      <c r="M11" s="58">
        <f t="shared" si="2"/>
        <v>8</v>
      </c>
      <c r="N11" s="58">
        <f t="shared" si="2"/>
        <v>9</v>
      </c>
      <c r="O11" s="58">
        <f t="shared" si="2"/>
        <v>10</v>
      </c>
      <c r="P11" s="58">
        <f t="shared" si="2"/>
        <v>11</v>
      </c>
      <c r="Q11" s="58">
        <f t="shared" si="2"/>
        <v>12</v>
      </c>
      <c r="R11" s="58">
        <f t="shared" si="2"/>
        <v>13</v>
      </c>
      <c r="S11" s="58">
        <f t="shared" si="2"/>
        <v>14</v>
      </c>
      <c r="T11" s="58">
        <f t="shared" si="2"/>
        <v>15</v>
      </c>
      <c r="U11" s="58">
        <f t="shared" si="2"/>
        <v>16</v>
      </c>
      <c r="V11" s="58">
        <f t="shared" si="2"/>
        <v>17</v>
      </c>
      <c r="W11" s="58">
        <f t="shared" si="2"/>
        <v>18</v>
      </c>
      <c r="X11" s="58">
        <f t="shared" si="2"/>
        <v>19</v>
      </c>
      <c r="Y11" s="58">
        <f t="shared" si="2"/>
        <v>20</v>
      </c>
      <c r="Z11" s="58">
        <f t="shared" si="2"/>
        <v>21</v>
      </c>
      <c r="AA11" s="58">
        <f t="shared" si="2"/>
        <v>22</v>
      </c>
      <c r="AB11" s="58">
        <f t="shared" si="2"/>
        <v>23</v>
      </c>
      <c r="AC11" s="58">
        <f t="shared" si="2"/>
        <v>24</v>
      </c>
      <c r="AD11" s="58">
        <f t="shared" si="2"/>
        <v>25</v>
      </c>
      <c r="AE11" s="58">
        <f t="shared" si="2"/>
        <v>26</v>
      </c>
      <c r="AF11" s="58">
        <f t="shared" si="2"/>
        <v>27</v>
      </c>
      <c r="AG11" s="58">
        <f t="shared" si="2"/>
        <v>28</v>
      </c>
      <c r="AH11" s="58">
        <f t="shared" si="2"/>
        <v>29</v>
      </c>
      <c r="AI11" s="58">
        <f t="shared" si="2"/>
        <v>30</v>
      </c>
      <c r="AJ11" s="58">
        <f t="shared" si="2"/>
        <v>31</v>
      </c>
      <c r="AK11" s="58">
        <f t="shared" si="2"/>
        <v>32</v>
      </c>
      <c r="AL11" s="58">
        <f aca="true" t="shared" si="3" ref="AL11:BL11">AK11+1</f>
        <v>33</v>
      </c>
      <c r="AM11" s="58">
        <f t="shared" si="3"/>
        <v>34</v>
      </c>
      <c r="AN11" s="58">
        <f t="shared" si="3"/>
        <v>35</v>
      </c>
      <c r="AO11" s="58">
        <f t="shared" si="3"/>
        <v>36</v>
      </c>
      <c r="AP11" s="58">
        <f t="shared" si="3"/>
        <v>37</v>
      </c>
      <c r="AQ11" s="58">
        <f t="shared" si="3"/>
        <v>38</v>
      </c>
      <c r="AR11" s="58">
        <f t="shared" si="3"/>
        <v>39</v>
      </c>
      <c r="AS11" s="58">
        <f t="shared" si="3"/>
        <v>40</v>
      </c>
      <c r="AT11" s="58">
        <f t="shared" si="3"/>
        <v>41</v>
      </c>
      <c r="AU11" s="58">
        <f t="shared" si="3"/>
        <v>42</v>
      </c>
      <c r="AV11" s="58">
        <f t="shared" si="3"/>
        <v>43</v>
      </c>
      <c r="AW11" s="58">
        <f t="shared" si="3"/>
        <v>44</v>
      </c>
      <c r="AX11" s="58">
        <f t="shared" si="3"/>
        <v>45</v>
      </c>
      <c r="AY11" s="58">
        <f t="shared" si="3"/>
        <v>46</v>
      </c>
      <c r="AZ11" s="58">
        <f t="shared" si="3"/>
        <v>47</v>
      </c>
      <c r="BA11" s="58">
        <f t="shared" si="3"/>
        <v>48</v>
      </c>
      <c r="BB11" s="58">
        <f t="shared" si="3"/>
        <v>49</v>
      </c>
      <c r="BC11" s="58">
        <f t="shared" si="3"/>
        <v>50</v>
      </c>
      <c r="BD11" s="58">
        <f t="shared" si="3"/>
        <v>51</v>
      </c>
      <c r="BE11" s="58">
        <f t="shared" si="3"/>
        <v>52</v>
      </c>
      <c r="BF11" s="58">
        <f t="shared" si="3"/>
        <v>53</v>
      </c>
      <c r="BG11" s="58">
        <f t="shared" si="3"/>
        <v>54</v>
      </c>
      <c r="BH11" s="58">
        <f t="shared" si="3"/>
        <v>55</v>
      </c>
      <c r="BI11" s="58">
        <f t="shared" si="3"/>
        <v>56</v>
      </c>
      <c r="BJ11" s="58">
        <f t="shared" si="3"/>
        <v>57</v>
      </c>
      <c r="BK11" s="58">
        <f t="shared" si="3"/>
        <v>58</v>
      </c>
      <c r="BL11" s="82">
        <f t="shared" si="3"/>
        <v>59</v>
      </c>
      <c r="BM11" s="6"/>
      <c r="BN11" s="6"/>
      <c r="BO11" s="102"/>
      <c r="BP11" s="102"/>
      <c r="BQ11" s="102"/>
      <c r="BR11" s="102"/>
      <c r="BS11" s="102"/>
      <c r="BT11" s="102"/>
    </row>
    <row r="12" spans="3:72" s="11" customFormat="1" ht="15" customHeight="1">
      <c r="C12" s="54" t="s">
        <v>9</v>
      </c>
      <c r="D12" s="13"/>
      <c r="E12" s="59" t="s">
        <v>9</v>
      </c>
      <c r="F12" s="60" t="s">
        <v>9</v>
      </c>
      <c r="G12" s="60" t="s">
        <v>9</v>
      </c>
      <c r="H12" s="60" t="s">
        <v>9</v>
      </c>
      <c r="I12" s="60" t="s">
        <v>9</v>
      </c>
      <c r="J12" s="60" t="s">
        <v>9</v>
      </c>
      <c r="K12" s="60" t="s">
        <v>9</v>
      </c>
      <c r="L12" s="60" t="s">
        <v>9</v>
      </c>
      <c r="M12" s="60" t="s">
        <v>9</v>
      </c>
      <c r="N12" s="60" t="s">
        <v>9</v>
      </c>
      <c r="O12" s="60" t="s">
        <v>9</v>
      </c>
      <c r="P12" s="60" t="s">
        <v>9</v>
      </c>
      <c r="Q12" s="60" t="s">
        <v>9</v>
      </c>
      <c r="R12" s="60" t="s">
        <v>9</v>
      </c>
      <c r="S12" s="60" t="s">
        <v>9</v>
      </c>
      <c r="T12" s="60" t="s">
        <v>9</v>
      </c>
      <c r="U12" s="60" t="s">
        <v>9</v>
      </c>
      <c r="V12" s="60" t="s">
        <v>9</v>
      </c>
      <c r="W12" s="60" t="s">
        <v>9</v>
      </c>
      <c r="X12" s="60" t="s">
        <v>9</v>
      </c>
      <c r="Y12" s="60" t="s">
        <v>9</v>
      </c>
      <c r="Z12" s="60" t="s">
        <v>9</v>
      </c>
      <c r="AA12" s="60" t="s">
        <v>9</v>
      </c>
      <c r="AB12" s="60" t="s">
        <v>9</v>
      </c>
      <c r="AC12" s="60" t="s">
        <v>9</v>
      </c>
      <c r="AD12" s="60" t="s">
        <v>9</v>
      </c>
      <c r="AE12" s="60" t="s">
        <v>9</v>
      </c>
      <c r="AF12" s="60" t="s">
        <v>9</v>
      </c>
      <c r="AG12" s="60" t="s">
        <v>9</v>
      </c>
      <c r="AH12" s="60" t="s">
        <v>9</v>
      </c>
      <c r="AI12" s="60" t="s">
        <v>9</v>
      </c>
      <c r="AJ12" s="60" t="s">
        <v>9</v>
      </c>
      <c r="AK12" s="60" t="s">
        <v>9</v>
      </c>
      <c r="AL12" s="60" t="s">
        <v>9</v>
      </c>
      <c r="AM12" s="60" t="s">
        <v>9</v>
      </c>
      <c r="AN12" s="60" t="s">
        <v>9</v>
      </c>
      <c r="AO12" s="60" t="s">
        <v>9</v>
      </c>
      <c r="AP12" s="60" t="s">
        <v>9</v>
      </c>
      <c r="AQ12" s="60" t="s">
        <v>9</v>
      </c>
      <c r="AR12" s="60" t="s">
        <v>9</v>
      </c>
      <c r="AS12" s="60" t="s">
        <v>9</v>
      </c>
      <c r="AT12" s="60" t="s">
        <v>9</v>
      </c>
      <c r="AU12" s="60" t="s">
        <v>9</v>
      </c>
      <c r="AV12" s="60" t="s">
        <v>9</v>
      </c>
      <c r="AW12" s="60" t="s">
        <v>9</v>
      </c>
      <c r="AX12" s="60" t="s">
        <v>9</v>
      </c>
      <c r="AY12" s="60" t="s">
        <v>9</v>
      </c>
      <c r="AZ12" s="60" t="s">
        <v>9</v>
      </c>
      <c r="BA12" s="60" t="s">
        <v>9</v>
      </c>
      <c r="BB12" s="60" t="s">
        <v>9</v>
      </c>
      <c r="BC12" s="60" t="s">
        <v>9</v>
      </c>
      <c r="BD12" s="60" t="s">
        <v>9</v>
      </c>
      <c r="BE12" s="60" t="s">
        <v>9</v>
      </c>
      <c r="BF12" s="60" t="s">
        <v>9</v>
      </c>
      <c r="BG12" s="60" t="s">
        <v>9</v>
      </c>
      <c r="BH12" s="60" t="s">
        <v>9</v>
      </c>
      <c r="BI12" s="60" t="s">
        <v>9</v>
      </c>
      <c r="BJ12" s="60" t="s">
        <v>9</v>
      </c>
      <c r="BK12" s="60" t="s">
        <v>9</v>
      </c>
      <c r="BL12" s="83" t="s">
        <v>9</v>
      </c>
      <c r="BM12" s="6"/>
      <c r="BN12" s="6"/>
      <c r="BO12" s="102"/>
      <c r="BP12" s="102"/>
      <c r="BQ12" s="102"/>
      <c r="BR12" s="102"/>
      <c r="BS12" s="102"/>
      <c r="BT12" s="102"/>
    </row>
    <row r="13" spans="3:72" ht="15" customHeight="1">
      <c r="C13" s="29"/>
      <c r="D13" s="2"/>
      <c r="E13" s="8"/>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3"/>
      <c r="BM13" s="2"/>
      <c r="BN13" s="2"/>
      <c r="BO13" s="282" t="s">
        <v>56</v>
      </c>
      <c r="BP13" s="282"/>
      <c r="BQ13" s="282"/>
      <c r="BR13" s="282"/>
      <c r="BS13" s="282"/>
      <c r="BT13" s="282"/>
    </row>
    <row r="14" spans="2:72" ht="15" customHeight="1">
      <c r="B14" s="48" t="s">
        <v>58</v>
      </c>
      <c r="C14" s="30"/>
      <c r="D14" s="23"/>
      <c r="E14" s="43"/>
      <c r="F14" s="39"/>
      <c r="G14" s="39"/>
      <c r="H14" s="39"/>
      <c r="I14" s="39"/>
      <c r="J14" s="39"/>
      <c r="K14" s="39"/>
      <c r="L14" s="39"/>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106"/>
      <c r="BO14" s="258" t="s">
        <v>90</v>
      </c>
      <c r="BP14" s="259"/>
      <c r="BQ14" s="259"/>
      <c r="BR14" s="259"/>
      <c r="BS14" s="259"/>
      <c r="BT14" s="260"/>
    </row>
    <row r="15" spans="2:72" ht="15" customHeight="1">
      <c r="B15" s="25"/>
      <c r="C15" s="30"/>
      <c r="D15" s="23"/>
      <c r="E15" s="43"/>
      <c r="F15" s="39"/>
      <c r="G15" s="39"/>
      <c r="H15" s="39"/>
      <c r="I15" s="39"/>
      <c r="J15" s="39"/>
      <c r="K15" s="39"/>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106"/>
      <c r="BO15" s="261"/>
      <c r="BP15" s="262"/>
      <c r="BQ15" s="262"/>
      <c r="BR15" s="262"/>
      <c r="BS15" s="262"/>
      <c r="BT15" s="263"/>
    </row>
    <row r="16" spans="2:72" ht="15" customHeight="1">
      <c r="B16" s="48" t="s">
        <v>59</v>
      </c>
      <c r="C16" s="30"/>
      <c r="D16" s="23"/>
      <c r="E16" s="43"/>
      <c r="F16" s="39"/>
      <c r="G16" s="39"/>
      <c r="H16" s="39"/>
      <c r="I16" s="39"/>
      <c r="J16" s="39"/>
      <c r="K16" s="39"/>
      <c r="L16" s="39"/>
      <c r="M16" s="39"/>
      <c r="N16" s="39"/>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c r="BJ16" s="39"/>
      <c r="BK16" s="39"/>
      <c r="BL16" s="106"/>
      <c r="BO16" s="264"/>
      <c r="BP16" s="265"/>
      <c r="BQ16" s="265"/>
      <c r="BR16" s="265"/>
      <c r="BS16" s="265"/>
      <c r="BT16" s="266"/>
    </row>
    <row r="17" spans="2:72" ht="15" customHeight="1">
      <c r="B17" s="26" t="s">
        <v>60</v>
      </c>
      <c r="C17" s="30">
        <f>SUM(E17:BL17)</f>
        <v>0</v>
      </c>
      <c r="D17" s="23"/>
      <c r="E17" s="121"/>
      <c r="F17" s="122"/>
      <c r="G17" s="122"/>
      <c r="H17" s="122"/>
      <c r="I17" s="122"/>
      <c r="J17" s="122"/>
      <c r="K17" s="122"/>
      <c r="L17" s="122"/>
      <c r="M17" s="122"/>
      <c r="N17" s="122"/>
      <c r="O17" s="122"/>
      <c r="P17" s="122"/>
      <c r="Q17" s="122"/>
      <c r="R17" s="122"/>
      <c r="S17" s="122"/>
      <c r="T17" s="122"/>
      <c r="U17" s="122"/>
      <c r="V17" s="122"/>
      <c r="W17" s="122"/>
      <c r="X17" s="122"/>
      <c r="Y17" s="122"/>
      <c r="Z17" s="122"/>
      <c r="AA17" s="122"/>
      <c r="AB17" s="122"/>
      <c r="AC17" s="122"/>
      <c r="AD17" s="122"/>
      <c r="AE17" s="122"/>
      <c r="AF17" s="122"/>
      <c r="AG17" s="122"/>
      <c r="AH17" s="122"/>
      <c r="AI17" s="122"/>
      <c r="AJ17" s="122"/>
      <c r="AK17" s="122"/>
      <c r="AL17" s="122"/>
      <c r="AM17" s="122"/>
      <c r="AN17" s="122"/>
      <c r="AO17" s="122"/>
      <c r="AP17" s="122"/>
      <c r="AQ17" s="122"/>
      <c r="AR17" s="122"/>
      <c r="AS17" s="122"/>
      <c r="AT17" s="122"/>
      <c r="AU17" s="122"/>
      <c r="AV17" s="122"/>
      <c r="AW17" s="122"/>
      <c r="AX17" s="122"/>
      <c r="AY17" s="122"/>
      <c r="AZ17" s="122"/>
      <c r="BA17" s="122"/>
      <c r="BB17" s="122"/>
      <c r="BC17" s="122"/>
      <c r="BD17" s="122"/>
      <c r="BE17" s="122"/>
      <c r="BF17" s="122"/>
      <c r="BG17" s="122"/>
      <c r="BH17" s="122"/>
      <c r="BI17" s="122"/>
      <c r="BJ17" s="122"/>
      <c r="BK17" s="122"/>
      <c r="BL17" s="123"/>
      <c r="BO17" s="255" t="s">
        <v>57</v>
      </c>
      <c r="BP17" s="256"/>
      <c r="BQ17" s="256"/>
      <c r="BR17" s="256"/>
      <c r="BS17" s="256"/>
      <c r="BT17" s="257"/>
    </row>
    <row r="18" spans="2:72" ht="15" customHeight="1">
      <c r="B18" s="26" t="s">
        <v>61</v>
      </c>
      <c r="C18" s="30">
        <f>SUM(E18:BL18)</f>
        <v>0</v>
      </c>
      <c r="D18" s="23"/>
      <c r="E18" s="121"/>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2"/>
      <c r="BA18" s="122"/>
      <c r="BB18" s="122"/>
      <c r="BC18" s="122"/>
      <c r="BD18" s="122"/>
      <c r="BE18" s="122"/>
      <c r="BF18" s="122"/>
      <c r="BG18" s="122"/>
      <c r="BH18" s="122"/>
      <c r="BI18" s="122"/>
      <c r="BJ18" s="122"/>
      <c r="BK18" s="122"/>
      <c r="BL18" s="123"/>
      <c r="BO18" s="248" t="s">
        <v>2</v>
      </c>
      <c r="BP18" s="243"/>
      <c r="BQ18" s="243"/>
      <c r="BR18" s="243"/>
      <c r="BS18" s="243"/>
      <c r="BT18" s="244"/>
    </row>
    <row r="19" spans="2:72" ht="15" customHeight="1">
      <c r="B19" s="26" t="s">
        <v>62</v>
      </c>
      <c r="C19" s="30">
        <f>SUM(E19:BL19)</f>
        <v>0</v>
      </c>
      <c r="D19" s="23"/>
      <c r="E19" s="121"/>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2"/>
      <c r="BA19" s="122"/>
      <c r="BB19" s="122"/>
      <c r="BC19" s="122"/>
      <c r="BD19" s="122"/>
      <c r="BE19" s="122"/>
      <c r="BF19" s="122"/>
      <c r="BG19" s="122"/>
      <c r="BH19" s="122"/>
      <c r="BI19" s="122"/>
      <c r="BJ19" s="122"/>
      <c r="BK19" s="122"/>
      <c r="BL19" s="123"/>
      <c r="BO19" s="248" t="s">
        <v>2</v>
      </c>
      <c r="BP19" s="243"/>
      <c r="BQ19" s="243"/>
      <c r="BR19" s="243"/>
      <c r="BS19" s="243"/>
      <c r="BT19" s="244"/>
    </row>
    <row r="20" spans="2:72" ht="15" customHeight="1">
      <c r="B20" s="26"/>
      <c r="C20" s="30"/>
      <c r="D20" s="23"/>
      <c r="E20" s="43"/>
      <c r="F20" s="39"/>
      <c r="G20" s="39"/>
      <c r="H20" s="39"/>
      <c r="I20" s="39"/>
      <c r="J20" s="39"/>
      <c r="K20" s="39"/>
      <c r="L20" s="39"/>
      <c r="M20" s="39"/>
      <c r="N20" s="39"/>
      <c r="O20" s="39"/>
      <c r="P20" s="39"/>
      <c r="Q20" s="39"/>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39"/>
      <c r="BB20" s="39"/>
      <c r="BC20" s="39"/>
      <c r="BD20" s="39"/>
      <c r="BE20" s="39"/>
      <c r="BF20" s="39"/>
      <c r="BG20" s="39"/>
      <c r="BH20" s="39"/>
      <c r="BI20" s="39"/>
      <c r="BJ20" s="39"/>
      <c r="BK20" s="39"/>
      <c r="BL20" s="106"/>
      <c r="BO20" s="242" t="s">
        <v>1</v>
      </c>
      <c r="BP20" s="243"/>
      <c r="BQ20" s="243"/>
      <c r="BR20" s="243"/>
      <c r="BS20" s="243"/>
      <c r="BT20" s="244"/>
    </row>
    <row r="21" spans="2:72" ht="15" customHeight="1">
      <c r="B21" s="49" t="s">
        <v>63</v>
      </c>
      <c r="C21" s="107">
        <f>SUM(C17:C19)</f>
        <v>0</v>
      </c>
      <c r="D21" s="108"/>
      <c r="E21" s="109">
        <f aca="true" t="shared" si="4" ref="E21:AJ21">SUM(E17:E19)</f>
        <v>0</v>
      </c>
      <c r="F21" s="110">
        <f t="shared" si="4"/>
        <v>0</v>
      </c>
      <c r="G21" s="110">
        <f t="shared" si="4"/>
        <v>0</v>
      </c>
      <c r="H21" s="110">
        <f t="shared" si="4"/>
        <v>0</v>
      </c>
      <c r="I21" s="110">
        <f t="shared" si="4"/>
        <v>0</v>
      </c>
      <c r="J21" s="110">
        <f t="shared" si="4"/>
        <v>0</v>
      </c>
      <c r="K21" s="110">
        <f t="shared" si="4"/>
        <v>0</v>
      </c>
      <c r="L21" s="110">
        <f t="shared" si="4"/>
        <v>0</v>
      </c>
      <c r="M21" s="110">
        <f t="shared" si="4"/>
        <v>0</v>
      </c>
      <c r="N21" s="110">
        <f t="shared" si="4"/>
        <v>0</v>
      </c>
      <c r="O21" s="110">
        <f t="shared" si="4"/>
        <v>0</v>
      </c>
      <c r="P21" s="110">
        <f t="shared" si="4"/>
        <v>0</v>
      </c>
      <c r="Q21" s="110">
        <f t="shared" si="4"/>
        <v>0</v>
      </c>
      <c r="R21" s="110">
        <f t="shared" si="4"/>
        <v>0</v>
      </c>
      <c r="S21" s="110">
        <f t="shared" si="4"/>
        <v>0</v>
      </c>
      <c r="T21" s="110">
        <f t="shared" si="4"/>
        <v>0</v>
      </c>
      <c r="U21" s="110">
        <f t="shared" si="4"/>
        <v>0</v>
      </c>
      <c r="V21" s="110">
        <f t="shared" si="4"/>
        <v>0</v>
      </c>
      <c r="W21" s="110">
        <f t="shared" si="4"/>
        <v>0</v>
      </c>
      <c r="X21" s="110">
        <f t="shared" si="4"/>
        <v>0</v>
      </c>
      <c r="Y21" s="110">
        <f t="shared" si="4"/>
        <v>0</v>
      </c>
      <c r="Z21" s="110">
        <f t="shared" si="4"/>
        <v>0</v>
      </c>
      <c r="AA21" s="110">
        <f t="shared" si="4"/>
        <v>0</v>
      </c>
      <c r="AB21" s="110">
        <f t="shared" si="4"/>
        <v>0</v>
      </c>
      <c r="AC21" s="110">
        <f t="shared" si="4"/>
        <v>0</v>
      </c>
      <c r="AD21" s="110">
        <f t="shared" si="4"/>
        <v>0</v>
      </c>
      <c r="AE21" s="110">
        <f t="shared" si="4"/>
        <v>0</v>
      </c>
      <c r="AF21" s="110">
        <f t="shared" si="4"/>
        <v>0</v>
      </c>
      <c r="AG21" s="110">
        <f t="shared" si="4"/>
        <v>0</v>
      </c>
      <c r="AH21" s="110">
        <f t="shared" si="4"/>
        <v>0</v>
      </c>
      <c r="AI21" s="110">
        <f t="shared" si="4"/>
        <v>0</v>
      </c>
      <c r="AJ21" s="110">
        <f t="shared" si="4"/>
        <v>0</v>
      </c>
      <c r="AK21" s="110">
        <f aca="true" t="shared" si="5" ref="AK21:BL21">SUM(AK17:AK19)</f>
        <v>0</v>
      </c>
      <c r="AL21" s="110">
        <f t="shared" si="5"/>
        <v>0</v>
      </c>
      <c r="AM21" s="110">
        <f t="shared" si="5"/>
        <v>0</v>
      </c>
      <c r="AN21" s="110">
        <f t="shared" si="5"/>
        <v>0</v>
      </c>
      <c r="AO21" s="110">
        <f t="shared" si="5"/>
        <v>0</v>
      </c>
      <c r="AP21" s="110">
        <f t="shared" si="5"/>
        <v>0</v>
      </c>
      <c r="AQ21" s="110">
        <f t="shared" si="5"/>
        <v>0</v>
      </c>
      <c r="AR21" s="110">
        <f t="shared" si="5"/>
        <v>0</v>
      </c>
      <c r="AS21" s="110">
        <f t="shared" si="5"/>
        <v>0</v>
      </c>
      <c r="AT21" s="110">
        <f t="shared" si="5"/>
        <v>0</v>
      </c>
      <c r="AU21" s="110">
        <f t="shared" si="5"/>
        <v>0</v>
      </c>
      <c r="AV21" s="110">
        <f t="shared" si="5"/>
        <v>0</v>
      </c>
      <c r="AW21" s="110">
        <f t="shared" si="5"/>
        <v>0</v>
      </c>
      <c r="AX21" s="110">
        <f t="shared" si="5"/>
        <v>0</v>
      </c>
      <c r="AY21" s="110">
        <f t="shared" si="5"/>
        <v>0</v>
      </c>
      <c r="AZ21" s="110">
        <f t="shared" si="5"/>
        <v>0</v>
      </c>
      <c r="BA21" s="110">
        <f t="shared" si="5"/>
        <v>0</v>
      </c>
      <c r="BB21" s="110">
        <f t="shared" si="5"/>
        <v>0</v>
      </c>
      <c r="BC21" s="110">
        <f t="shared" si="5"/>
        <v>0</v>
      </c>
      <c r="BD21" s="110">
        <f t="shared" si="5"/>
        <v>0</v>
      </c>
      <c r="BE21" s="110">
        <f t="shared" si="5"/>
        <v>0</v>
      </c>
      <c r="BF21" s="110">
        <f t="shared" si="5"/>
        <v>0</v>
      </c>
      <c r="BG21" s="110">
        <f t="shared" si="5"/>
        <v>0</v>
      </c>
      <c r="BH21" s="110">
        <f t="shared" si="5"/>
        <v>0</v>
      </c>
      <c r="BI21" s="110">
        <f t="shared" si="5"/>
        <v>0</v>
      </c>
      <c r="BJ21" s="110">
        <f t="shared" si="5"/>
        <v>0</v>
      </c>
      <c r="BK21" s="110">
        <f t="shared" si="5"/>
        <v>0</v>
      </c>
      <c r="BL21" s="111">
        <f t="shared" si="5"/>
        <v>0</v>
      </c>
      <c r="BO21" s="242" t="s">
        <v>1</v>
      </c>
      <c r="BP21" s="243"/>
      <c r="BQ21" s="243"/>
      <c r="BR21" s="243"/>
      <c r="BS21" s="243"/>
      <c r="BT21" s="244"/>
    </row>
    <row r="22" spans="2:72" ht="15" customHeight="1">
      <c r="B22" s="27"/>
      <c r="C22" s="30"/>
      <c r="D22" s="23"/>
      <c r="E22" s="43"/>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39"/>
      <c r="BB22" s="39"/>
      <c r="BC22" s="39"/>
      <c r="BD22" s="39"/>
      <c r="BE22" s="39"/>
      <c r="BF22" s="39"/>
      <c r="BG22" s="39"/>
      <c r="BH22" s="39"/>
      <c r="BI22" s="39"/>
      <c r="BJ22" s="39"/>
      <c r="BK22" s="39"/>
      <c r="BL22" s="106"/>
      <c r="BO22" s="242" t="s">
        <v>1</v>
      </c>
      <c r="BP22" s="243"/>
      <c r="BQ22" s="243"/>
      <c r="BR22" s="243"/>
      <c r="BS22" s="243"/>
      <c r="BT22" s="244"/>
    </row>
    <row r="23" spans="2:72" ht="15" customHeight="1">
      <c r="B23" s="61" t="s">
        <v>64</v>
      </c>
      <c r="C23" s="30"/>
      <c r="D23" s="23"/>
      <c r="E23" s="43"/>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9"/>
      <c r="BF23" s="39"/>
      <c r="BG23" s="39"/>
      <c r="BH23" s="39"/>
      <c r="BI23" s="39"/>
      <c r="BJ23" s="39"/>
      <c r="BK23" s="39"/>
      <c r="BL23" s="106"/>
      <c r="BO23" s="252" t="s">
        <v>1</v>
      </c>
      <c r="BP23" s="253"/>
      <c r="BQ23" s="253"/>
      <c r="BR23" s="253"/>
      <c r="BS23" s="253"/>
      <c r="BT23" s="254"/>
    </row>
    <row r="24" spans="2:72" ht="15" customHeight="1">
      <c r="B24" s="180" t="s">
        <v>65</v>
      </c>
      <c r="C24" s="30">
        <f>SUM(E24:BL24)</f>
        <v>0</v>
      </c>
      <c r="D24" s="23"/>
      <c r="E24" s="121"/>
      <c r="F24" s="122"/>
      <c r="G24" s="122"/>
      <c r="H24" s="122"/>
      <c r="I24" s="122"/>
      <c r="J24" s="122"/>
      <c r="K24" s="122"/>
      <c r="L24" s="122"/>
      <c r="M24" s="122"/>
      <c r="N24" s="122"/>
      <c r="O24" s="122"/>
      <c r="P24" s="122"/>
      <c r="Q24" s="122"/>
      <c r="R24" s="122"/>
      <c r="S24" s="122"/>
      <c r="T24" s="122"/>
      <c r="U24" s="122"/>
      <c r="V24" s="122"/>
      <c r="W24" s="122"/>
      <c r="X24" s="122"/>
      <c r="Y24" s="122"/>
      <c r="Z24" s="122"/>
      <c r="AA24" s="122"/>
      <c r="AB24" s="122"/>
      <c r="AC24" s="122"/>
      <c r="AD24" s="122"/>
      <c r="AE24" s="122"/>
      <c r="AF24" s="122"/>
      <c r="AG24" s="122"/>
      <c r="AH24" s="122"/>
      <c r="AI24" s="122"/>
      <c r="AJ24" s="122"/>
      <c r="AK24" s="122"/>
      <c r="AL24" s="122"/>
      <c r="AM24" s="122"/>
      <c r="AN24" s="122"/>
      <c r="AO24" s="122"/>
      <c r="AP24" s="122"/>
      <c r="AQ24" s="122"/>
      <c r="AR24" s="122"/>
      <c r="AS24" s="122"/>
      <c r="AT24" s="122"/>
      <c r="AU24" s="122"/>
      <c r="AV24" s="122"/>
      <c r="AW24" s="122"/>
      <c r="AX24" s="122"/>
      <c r="AY24" s="122"/>
      <c r="AZ24" s="122"/>
      <c r="BA24" s="122"/>
      <c r="BB24" s="122"/>
      <c r="BC24" s="122"/>
      <c r="BD24" s="122"/>
      <c r="BE24" s="122"/>
      <c r="BF24" s="122"/>
      <c r="BG24" s="122"/>
      <c r="BH24" s="122"/>
      <c r="BI24" s="122"/>
      <c r="BJ24" s="122"/>
      <c r="BK24" s="122"/>
      <c r="BL24" s="123"/>
      <c r="BO24" s="248"/>
      <c r="BP24" s="243"/>
      <c r="BQ24" s="243"/>
      <c r="BR24" s="243"/>
      <c r="BS24" s="243"/>
      <c r="BT24" s="244"/>
    </row>
    <row r="25" spans="2:72" ht="15" customHeight="1">
      <c r="B25" s="180" t="s">
        <v>66</v>
      </c>
      <c r="C25" s="30">
        <f>SUM(E25:BL25)</f>
        <v>0</v>
      </c>
      <c r="D25" s="23"/>
      <c r="E25" s="121"/>
      <c r="F25" s="122"/>
      <c r="G25" s="122"/>
      <c r="H25" s="122"/>
      <c r="I25" s="122"/>
      <c r="J25" s="122"/>
      <c r="K25" s="122"/>
      <c r="L25" s="122"/>
      <c r="M25" s="122"/>
      <c r="N25" s="122"/>
      <c r="O25" s="122"/>
      <c r="P25" s="122"/>
      <c r="Q25" s="122"/>
      <c r="R25" s="122"/>
      <c r="S25" s="122"/>
      <c r="T25" s="122"/>
      <c r="U25" s="122"/>
      <c r="V25" s="122"/>
      <c r="W25" s="122"/>
      <c r="X25" s="122"/>
      <c r="Y25" s="122"/>
      <c r="Z25" s="122"/>
      <c r="AA25" s="122"/>
      <c r="AB25" s="122"/>
      <c r="AC25" s="122"/>
      <c r="AD25" s="122"/>
      <c r="AE25" s="122"/>
      <c r="AF25" s="122"/>
      <c r="AG25" s="122"/>
      <c r="AH25" s="122"/>
      <c r="AI25" s="122"/>
      <c r="AJ25" s="122"/>
      <c r="AK25" s="122"/>
      <c r="AL25" s="122"/>
      <c r="AM25" s="122"/>
      <c r="AN25" s="122"/>
      <c r="AO25" s="122"/>
      <c r="AP25" s="122"/>
      <c r="AQ25" s="122"/>
      <c r="AR25" s="122"/>
      <c r="AS25" s="122"/>
      <c r="AT25" s="122"/>
      <c r="AU25" s="122"/>
      <c r="AV25" s="122"/>
      <c r="AW25" s="122"/>
      <c r="AX25" s="122"/>
      <c r="AY25" s="122"/>
      <c r="AZ25" s="122"/>
      <c r="BA25" s="122"/>
      <c r="BB25" s="122"/>
      <c r="BC25" s="122"/>
      <c r="BD25" s="122"/>
      <c r="BE25" s="122"/>
      <c r="BF25" s="122"/>
      <c r="BG25" s="122"/>
      <c r="BH25" s="122"/>
      <c r="BI25" s="122"/>
      <c r="BJ25" s="122"/>
      <c r="BK25" s="122"/>
      <c r="BL25" s="123"/>
      <c r="BO25" s="248" t="s">
        <v>2</v>
      </c>
      <c r="BP25" s="243"/>
      <c r="BQ25" s="243"/>
      <c r="BR25" s="243"/>
      <c r="BS25" s="243"/>
      <c r="BT25" s="244"/>
    </row>
    <row r="26" spans="2:72" ht="15" customHeight="1">
      <c r="B26" s="180" t="s">
        <v>67</v>
      </c>
      <c r="C26" s="30">
        <f>SUM(E26:BL26)</f>
        <v>0</v>
      </c>
      <c r="D26" s="23"/>
      <c r="E26" s="121"/>
      <c r="F26" s="122"/>
      <c r="G26" s="122"/>
      <c r="H26" s="122"/>
      <c r="I26" s="122"/>
      <c r="J26" s="122"/>
      <c r="K26" s="122"/>
      <c r="L26" s="122"/>
      <c r="M26" s="122"/>
      <c r="N26" s="122"/>
      <c r="O26" s="122"/>
      <c r="P26" s="122"/>
      <c r="Q26" s="122"/>
      <c r="R26" s="122"/>
      <c r="S26" s="122"/>
      <c r="T26" s="122"/>
      <c r="U26" s="122"/>
      <c r="V26" s="122"/>
      <c r="W26" s="122"/>
      <c r="X26" s="122"/>
      <c r="Y26" s="122"/>
      <c r="Z26" s="122"/>
      <c r="AA26" s="122"/>
      <c r="AB26" s="122"/>
      <c r="AC26" s="122"/>
      <c r="AD26" s="122"/>
      <c r="AE26" s="122"/>
      <c r="AF26" s="122"/>
      <c r="AG26" s="122"/>
      <c r="AH26" s="122"/>
      <c r="AI26" s="122"/>
      <c r="AJ26" s="122"/>
      <c r="AK26" s="122"/>
      <c r="AL26" s="122"/>
      <c r="AM26" s="122"/>
      <c r="AN26" s="122"/>
      <c r="AO26" s="122"/>
      <c r="AP26" s="122"/>
      <c r="AQ26" s="122"/>
      <c r="AR26" s="122"/>
      <c r="AS26" s="122"/>
      <c r="AT26" s="122"/>
      <c r="AU26" s="122"/>
      <c r="AV26" s="122"/>
      <c r="AW26" s="122"/>
      <c r="AX26" s="122"/>
      <c r="AY26" s="122"/>
      <c r="AZ26" s="122"/>
      <c r="BA26" s="122"/>
      <c r="BB26" s="122"/>
      <c r="BC26" s="122"/>
      <c r="BD26" s="122"/>
      <c r="BE26" s="122"/>
      <c r="BF26" s="122"/>
      <c r="BG26" s="122"/>
      <c r="BH26" s="122"/>
      <c r="BI26" s="122"/>
      <c r="BJ26" s="122"/>
      <c r="BK26" s="122"/>
      <c r="BL26" s="123"/>
      <c r="BO26" s="248" t="s">
        <v>2</v>
      </c>
      <c r="BP26" s="243"/>
      <c r="BQ26" s="243"/>
      <c r="BR26" s="243"/>
      <c r="BS26" s="243"/>
      <c r="BT26" s="244"/>
    </row>
    <row r="27" spans="2:72" ht="15" customHeight="1">
      <c r="B27" s="180" t="s">
        <v>68</v>
      </c>
      <c r="C27" s="30">
        <f>SUM(E27:BL27)</f>
        <v>0</v>
      </c>
      <c r="D27" s="23"/>
      <c r="E27" s="121"/>
      <c r="F27" s="122"/>
      <c r="G27" s="122"/>
      <c r="H27" s="122"/>
      <c r="I27" s="122"/>
      <c r="J27" s="122"/>
      <c r="K27" s="122"/>
      <c r="L27" s="122"/>
      <c r="M27" s="122"/>
      <c r="N27" s="122"/>
      <c r="O27" s="122"/>
      <c r="P27" s="122"/>
      <c r="Q27" s="122"/>
      <c r="R27" s="122"/>
      <c r="S27" s="122"/>
      <c r="T27" s="122"/>
      <c r="U27" s="122"/>
      <c r="V27" s="122"/>
      <c r="W27" s="122"/>
      <c r="X27" s="122"/>
      <c r="Y27" s="122"/>
      <c r="Z27" s="122"/>
      <c r="AA27" s="122"/>
      <c r="AB27" s="122"/>
      <c r="AC27" s="122"/>
      <c r="AD27" s="122"/>
      <c r="AE27" s="122"/>
      <c r="AF27" s="122"/>
      <c r="AG27" s="122"/>
      <c r="AH27" s="122"/>
      <c r="AI27" s="122"/>
      <c r="AJ27" s="122"/>
      <c r="AK27" s="122"/>
      <c r="AL27" s="122"/>
      <c r="AM27" s="122"/>
      <c r="AN27" s="122"/>
      <c r="AO27" s="122"/>
      <c r="AP27" s="122"/>
      <c r="AQ27" s="122"/>
      <c r="AR27" s="122"/>
      <c r="AS27" s="122"/>
      <c r="AT27" s="122"/>
      <c r="AU27" s="122"/>
      <c r="AV27" s="122"/>
      <c r="AW27" s="122"/>
      <c r="AX27" s="122"/>
      <c r="AY27" s="122"/>
      <c r="AZ27" s="122"/>
      <c r="BA27" s="122"/>
      <c r="BB27" s="122"/>
      <c r="BC27" s="122"/>
      <c r="BD27" s="122"/>
      <c r="BE27" s="122"/>
      <c r="BF27" s="122"/>
      <c r="BG27" s="122"/>
      <c r="BH27" s="122"/>
      <c r="BI27" s="122"/>
      <c r="BJ27" s="122"/>
      <c r="BK27" s="122"/>
      <c r="BL27" s="123"/>
      <c r="BO27" s="248" t="s">
        <v>2</v>
      </c>
      <c r="BP27" s="243"/>
      <c r="BQ27" s="243"/>
      <c r="BR27" s="243"/>
      <c r="BS27" s="243"/>
      <c r="BT27" s="244"/>
    </row>
    <row r="28" spans="2:72" ht="15" customHeight="1">
      <c r="B28" s="27"/>
      <c r="C28" s="30"/>
      <c r="D28" s="23"/>
      <c r="E28" s="43"/>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K28" s="39"/>
      <c r="BL28" s="106"/>
      <c r="BO28" s="242" t="s">
        <v>1</v>
      </c>
      <c r="BP28" s="243"/>
      <c r="BQ28" s="243"/>
      <c r="BR28" s="243"/>
      <c r="BS28" s="243"/>
      <c r="BT28" s="244"/>
    </row>
    <row r="29" spans="2:72" ht="15" customHeight="1">
      <c r="B29" s="49" t="s">
        <v>69</v>
      </c>
      <c r="C29" s="112">
        <f>SUM(C24:C27)</f>
        <v>0</v>
      </c>
      <c r="D29" s="113"/>
      <c r="E29" s="114">
        <f aca="true" t="shared" si="6" ref="E29:AJ29">SUM(E24:E27)</f>
        <v>0</v>
      </c>
      <c r="F29" s="115">
        <f t="shared" si="6"/>
        <v>0</v>
      </c>
      <c r="G29" s="115">
        <f t="shared" si="6"/>
        <v>0</v>
      </c>
      <c r="H29" s="115">
        <f t="shared" si="6"/>
        <v>0</v>
      </c>
      <c r="I29" s="115">
        <f t="shared" si="6"/>
        <v>0</v>
      </c>
      <c r="J29" s="115">
        <f t="shared" si="6"/>
        <v>0</v>
      </c>
      <c r="K29" s="115">
        <f t="shared" si="6"/>
        <v>0</v>
      </c>
      <c r="L29" s="115">
        <f t="shared" si="6"/>
        <v>0</v>
      </c>
      <c r="M29" s="115">
        <f t="shared" si="6"/>
        <v>0</v>
      </c>
      <c r="N29" s="115">
        <f t="shared" si="6"/>
        <v>0</v>
      </c>
      <c r="O29" s="115">
        <f t="shared" si="6"/>
        <v>0</v>
      </c>
      <c r="P29" s="115">
        <f t="shared" si="6"/>
        <v>0</v>
      </c>
      <c r="Q29" s="115">
        <f t="shared" si="6"/>
        <v>0</v>
      </c>
      <c r="R29" s="115">
        <f t="shared" si="6"/>
        <v>0</v>
      </c>
      <c r="S29" s="115">
        <f t="shared" si="6"/>
        <v>0</v>
      </c>
      <c r="T29" s="115">
        <f t="shared" si="6"/>
        <v>0</v>
      </c>
      <c r="U29" s="115">
        <f t="shared" si="6"/>
        <v>0</v>
      </c>
      <c r="V29" s="115">
        <f t="shared" si="6"/>
        <v>0</v>
      </c>
      <c r="W29" s="115">
        <f t="shared" si="6"/>
        <v>0</v>
      </c>
      <c r="X29" s="115">
        <f t="shared" si="6"/>
        <v>0</v>
      </c>
      <c r="Y29" s="115">
        <f t="shared" si="6"/>
        <v>0</v>
      </c>
      <c r="Z29" s="115">
        <f t="shared" si="6"/>
        <v>0</v>
      </c>
      <c r="AA29" s="115">
        <f t="shared" si="6"/>
        <v>0</v>
      </c>
      <c r="AB29" s="115">
        <f t="shared" si="6"/>
        <v>0</v>
      </c>
      <c r="AC29" s="115">
        <f t="shared" si="6"/>
        <v>0</v>
      </c>
      <c r="AD29" s="115">
        <f t="shared" si="6"/>
        <v>0</v>
      </c>
      <c r="AE29" s="115">
        <f t="shared" si="6"/>
        <v>0</v>
      </c>
      <c r="AF29" s="115">
        <f t="shared" si="6"/>
        <v>0</v>
      </c>
      <c r="AG29" s="115">
        <f t="shared" si="6"/>
        <v>0</v>
      </c>
      <c r="AH29" s="115">
        <f t="shared" si="6"/>
        <v>0</v>
      </c>
      <c r="AI29" s="115">
        <f t="shared" si="6"/>
        <v>0</v>
      </c>
      <c r="AJ29" s="115">
        <f t="shared" si="6"/>
        <v>0</v>
      </c>
      <c r="AK29" s="115">
        <f aca="true" t="shared" si="7" ref="AK29:BL29">SUM(AK24:AK27)</f>
        <v>0</v>
      </c>
      <c r="AL29" s="115">
        <f t="shared" si="7"/>
        <v>0</v>
      </c>
      <c r="AM29" s="115">
        <f t="shared" si="7"/>
        <v>0</v>
      </c>
      <c r="AN29" s="115">
        <f t="shared" si="7"/>
        <v>0</v>
      </c>
      <c r="AO29" s="115">
        <f t="shared" si="7"/>
        <v>0</v>
      </c>
      <c r="AP29" s="115">
        <f t="shared" si="7"/>
        <v>0</v>
      </c>
      <c r="AQ29" s="115">
        <f t="shared" si="7"/>
        <v>0</v>
      </c>
      <c r="AR29" s="115">
        <f t="shared" si="7"/>
        <v>0</v>
      </c>
      <c r="AS29" s="115">
        <f t="shared" si="7"/>
        <v>0</v>
      </c>
      <c r="AT29" s="115">
        <f t="shared" si="7"/>
        <v>0</v>
      </c>
      <c r="AU29" s="115">
        <f t="shared" si="7"/>
        <v>0</v>
      </c>
      <c r="AV29" s="115">
        <f t="shared" si="7"/>
        <v>0</v>
      </c>
      <c r="AW29" s="115">
        <f t="shared" si="7"/>
        <v>0</v>
      </c>
      <c r="AX29" s="115">
        <f t="shared" si="7"/>
        <v>0</v>
      </c>
      <c r="AY29" s="115">
        <f t="shared" si="7"/>
        <v>0</v>
      </c>
      <c r="AZ29" s="115">
        <f t="shared" si="7"/>
        <v>0</v>
      </c>
      <c r="BA29" s="115">
        <f t="shared" si="7"/>
        <v>0</v>
      </c>
      <c r="BB29" s="115">
        <f t="shared" si="7"/>
        <v>0</v>
      </c>
      <c r="BC29" s="115">
        <f t="shared" si="7"/>
        <v>0</v>
      </c>
      <c r="BD29" s="115">
        <f t="shared" si="7"/>
        <v>0</v>
      </c>
      <c r="BE29" s="115">
        <f t="shared" si="7"/>
        <v>0</v>
      </c>
      <c r="BF29" s="115">
        <f t="shared" si="7"/>
        <v>0</v>
      </c>
      <c r="BG29" s="115">
        <f t="shared" si="7"/>
        <v>0</v>
      </c>
      <c r="BH29" s="115">
        <f t="shared" si="7"/>
        <v>0</v>
      </c>
      <c r="BI29" s="115">
        <f t="shared" si="7"/>
        <v>0</v>
      </c>
      <c r="BJ29" s="115">
        <f t="shared" si="7"/>
        <v>0</v>
      </c>
      <c r="BK29" s="115">
        <f t="shared" si="7"/>
        <v>0</v>
      </c>
      <c r="BL29" s="116">
        <f t="shared" si="7"/>
        <v>0</v>
      </c>
      <c r="BO29" s="242" t="s">
        <v>1</v>
      </c>
      <c r="BP29" s="243"/>
      <c r="BQ29" s="243"/>
      <c r="BR29" s="243"/>
      <c r="BS29" s="243"/>
      <c r="BT29" s="244"/>
    </row>
    <row r="30" spans="2:72" ht="15" customHeight="1">
      <c r="B30" s="8"/>
      <c r="C30" s="30"/>
      <c r="D30" s="23"/>
      <c r="E30" s="43"/>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9"/>
      <c r="BL30" s="106"/>
      <c r="BO30" s="248"/>
      <c r="BP30" s="243"/>
      <c r="BQ30" s="243"/>
      <c r="BR30" s="243"/>
      <c r="BS30" s="243"/>
      <c r="BT30" s="244"/>
    </row>
    <row r="31" spans="2:72" ht="15" customHeight="1">
      <c r="B31" s="8"/>
      <c r="C31" s="30"/>
      <c r="D31" s="23"/>
      <c r="E31" s="43"/>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c r="BI31" s="39"/>
      <c r="BJ31" s="39"/>
      <c r="BK31" s="39"/>
      <c r="BL31" s="106"/>
      <c r="BO31" s="248"/>
      <c r="BP31" s="243"/>
      <c r="BQ31" s="243"/>
      <c r="BR31" s="243"/>
      <c r="BS31" s="243"/>
      <c r="BT31" s="244"/>
    </row>
    <row r="32" spans="2:72" ht="15" customHeight="1">
      <c r="B32" s="48" t="s">
        <v>70</v>
      </c>
      <c r="C32" s="30"/>
      <c r="D32" s="23"/>
      <c r="E32" s="43"/>
      <c r="F32" s="39"/>
      <c r="G32" s="39"/>
      <c r="H32" s="39"/>
      <c r="I32" s="39"/>
      <c r="J32" s="39"/>
      <c r="K32" s="39"/>
      <c r="L32" s="39"/>
      <c r="M32" s="39"/>
      <c r="N32" s="39"/>
      <c r="O32" s="39"/>
      <c r="P32" s="182" t="s">
        <v>86</v>
      </c>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c r="BH32" s="39"/>
      <c r="BI32" s="39"/>
      <c r="BJ32" s="39"/>
      <c r="BK32" s="39"/>
      <c r="BL32" s="106"/>
      <c r="BO32" s="249"/>
      <c r="BP32" s="250"/>
      <c r="BQ32" s="250"/>
      <c r="BR32" s="250"/>
      <c r="BS32" s="250"/>
      <c r="BT32" s="251"/>
    </row>
    <row r="33" spans="2:72" ht="15" customHeight="1">
      <c r="B33" s="26" t="s">
        <v>71</v>
      </c>
      <c r="C33" s="30">
        <f>SUM(E33:BL33)</f>
        <v>0</v>
      </c>
      <c r="D33" s="23"/>
      <c r="E33" s="43"/>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c r="BC33" s="39"/>
      <c r="BD33" s="39"/>
      <c r="BE33" s="39"/>
      <c r="BF33" s="39"/>
      <c r="BG33" s="39"/>
      <c r="BH33" s="39"/>
      <c r="BI33" s="39"/>
      <c r="BJ33" s="39"/>
      <c r="BK33" s="39"/>
      <c r="BL33" s="106"/>
      <c r="BO33" s="248" t="s">
        <v>2</v>
      </c>
      <c r="BP33" s="243"/>
      <c r="BQ33" s="243"/>
      <c r="BR33" s="243"/>
      <c r="BS33" s="243"/>
      <c r="BT33" s="244"/>
    </row>
    <row r="34" spans="2:72" ht="15" customHeight="1">
      <c r="B34" s="26" t="s">
        <v>72</v>
      </c>
      <c r="C34" s="30">
        <f>SUM(E34:BL34)</f>
        <v>0</v>
      </c>
      <c r="D34" s="23"/>
      <c r="E34" s="43"/>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c r="BG34" s="39"/>
      <c r="BH34" s="39"/>
      <c r="BI34" s="39"/>
      <c r="BJ34" s="39"/>
      <c r="BK34" s="39"/>
      <c r="BL34" s="106"/>
      <c r="BO34" s="248" t="s">
        <v>2</v>
      </c>
      <c r="BP34" s="243"/>
      <c r="BQ34" s="243"/>
      <c r="BR34" s="243"/>
      <c r="BS34" s="243"/>
      <c r="BT34" s="244"/>
    </row>
    <row r="35" spans="2:72" ht="15" customHeight="1">
      <c r="B35" s="26" t="s">
        <v>73</v>
      </c>
      <c r="C35" s="30">
        <f>SUM(E35:BL35)</f>
        <v>0</v>
      </c>
      <c r="D35" s="23"/>
      <c r="E35" s="43"/>
      <c r="F35" s="39"/>
      <c r="G35" s="39"/>
      <c r="H35" s="39"/>
      <c r="I35" s="39"/>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c r="AZ35" s="39"/>
      <c r="BA35" s="39"/>
      <c r="BB35" s="39"/>
      <c r="BC35" s="39"/>
      <c r="BD35" s="39"/>
      <c r="BE35" s="39"/>
      <c r="BF35" s="39"/>
      <c r="BG35" s="39"/>
      <c r="BH35" s="39"/>
      <c r="BI35" s="39"/>
      <c r="BJ35" s="39"/>
      <c r="BK35" s="39"/>
      <c r="BL35" s="106"/>
      <c r="BO35" s="248" t="s">
        <v>2</v>
      </c>
      <c r="BP35" s="243"/>
      <c r="BQ35" s="243"/>
      <c r="BR35" s="243"/>
      <c r="BS35" s="243"/>
      <c r="BT35" s="244"/>
    </row>
    <row r="36" spans="2:72" ht="15" customHeight="1">
      <c r="B36" s="8"/>
      <c r="C36" s="30"/>
      <c r="D36" s="23"/>
      <c r="E36" s="43"/>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c r="AY36" s="39"/>
      <c r="AZ36" s="39"/>
      <c r="BA36" s="39"/>
      <c r="BB36" s="39"/>
      <c r="BC36" s="39"/>
      <c r="BD36" s="39"/>
      <c r="BE36" s="39"/>
      <c r="BF36" s="39"/>
      <c r="BG36" s="39"/>
      <c r="BH36" s="39"/>
      <c r="BI36" s="39"/>
      <c r="BJ36" s="39"/>
      <c r="BK36" s="39"/>
      <c r="BL36" s="106"/>
      <c r="BO36" s="242" t="s">
        <v>1</v>
      </c>
      <c r="BP36" s="243"/>
      <c r="BQ36" s="243"/>
      <c r="BR36" s="243"/>
      <c r="BS36" s="243"/>
      <c r="BT36" s="244"/>
    </row>
    <row r="37" spans="2:72" ht="15" customHeight="1">
      <c r="B37" s="49" t="s">
        <v>74</v>
      </c>
      <c r="C37" s="107">
        <f>SUM(C33:C35)</f>
        <v>0</v>
      </c>
      <c r="D37" s="117"/>
      <c r="E37" s="118">
        <f aca="true" t="shared" si="8" ref="E37:AJ37">SUM(E33:E35)</f>
        <v>0</v>
      </c>
      <c r="F37" s="119">
        <f t="shared" si="8"/>
        <v>0</v>
      </c>
      <c r="G37" s="119">
        <f t="shared" si="8"/>
        <v>0</v>
      </c>
      <c r="H37" s="119">
        <f t="shared" si="8"/>
        <v>0</v>
      </c>
      <c r="I37" s="119">
        <f t="shared" si="8"/>
        <v>0</v>
      </c>
      <c r="J37" s="119">
        <f t="shared" si="8"/>
        <v>0</v>
      </c>
      <c r="K37" s="119">
        <f t="shared" si="8"/>
        <v>0</v>
      </c>
      <c r="L37" s="119">
        <f t="shared" si="8"/>
        <v>0</v>
      </c>
      <c r="M37" s="119">
        <f t="shared" si="8"/>
        <v>0</v>
      </c>
      <c r="N37" s="119">
        <f t="shared" si="8"/>
        <v>0</v>
      </c>
      <c r="O37" s="119">
        <f t="shared" si="8"/>
        <v>0</v>
      </c>
      <c r="P37" s="119">
        <f t="shared" si="8"/>
        <v>0</v>
      </c>
      <c r="Q37" s="119">
        <f t="shared" si="8"/>
        <v>0</v>
      </c>
      <c r="R37" s="119">
        <f t="shared" si="8"/>
        <v>0</v>
      </c>
      <c r="S37" s="119">
        <f t="shared" si="8"/>
        <v>0</v>
      </c>
      <c r="T37" s="119">
        <f t="shared" si="8"/>
        <v>0</v>
      </c>
      <c r="U37" s="119">
        <f t="shared" si="8"/>
        <v>0</v>
      </c>
      <c r="V37" s="119">
        <f t="shared" si="8"/>
        <v>0</v>
      </c>
      <c r="W37" s="119">
        <f t="shared" si="8"/>
        <v>0</v>
      </c>
      <c r="X37" s="119">
        <f t="shared" si="8"/>
        <v>0</v>
      </c>
      <c r="Y37" s="119">
        <f t="shared" si="8"/>
        <v>0</v>
      </c>
      <c r="Z37" s="119">
        <f t="shared" si="8"/>
        <v>0</v>
      </c>
      <c r="AA37" s="119">
        <f t="shared" si="8"/>
        <v>0</v>
      </c>
      <c r="AB37" s="119">
        <f t="shared" si="8"/>
        <v>0</v>
      </c>
      <c r="AC37" s="119">
        <f t="shared" si="8"/>
        <v>0</v>
      </c>
      <c r="AD37" s="119">
        <f t="shared" si="8"/>
        <v>0</v>
      </c>
      <c r="AE37" s="119">
        <f t="shared" si="8"/>
        <v>0</v>
      </c>
      <c r="AF37" s="119">
        <f t="shared" si="8"/>
        <v>0</v>
      </c>
      <c r="AG37" s="119">
        <f t="shared" si="8"/>
        <v>0</v>
      </c>
      <c r="AH37" s="119">
        <f t="shared" si="8"/>
        <v>0</v>
      </c>
      <c r="AI37" s="119">
        <f t="shared" si="8"/>
        <v>0</v>
      </c>
      <c r="AJ37" s="119">
        <f t="shared" si="8"/>
        <v>0</v>
      </c>
      <c r="AK37" s="119">
        <f aca="true" t="shared" si="9" ref="AK37:BL37">SUM(AK33:AK35)</f>
        <v>0</v>
      </c>
      <c r="AL37" s="119">
        <f t="shared" si="9"/>
        <v>0</v>
      </c>
      <c r="AM37" s="119">
        <f t="shared" si="9"/>
        <v>0</v>
      </c>
      <c r="AN37" s="119">
        <f t="shared" si="9"/>
        <v>0</v>
      </c>
      <c r="AO37" s="119">
        <f t="shared" si="9"/>
        <v>0</v>
      </c>
      <c r="AP37" s="119">
        <f t="shared" si="9"/>
        <v>0</v>
      </c>
      <c r="AQ37" s="119">
        <f t="shared" si="9"/>
        <v>0</v>
      </c>
      <c r="AR37" s="119">
        <f t="shared" si="9"/>
        <v>0</v>
      </c>
      <c r="AS37" s="119">
        <f t="shared" si="9"/>
        <v>0</v>
      </c>
      <c r="AT37" s="119">
        <f t="shared" si="9"/>
        <v>0</v>
      </c>
      <c r="AU37" s="119">
        <f t="shared" si="9"/>
        <v>0</v>
      </c>
      <c r="AV37" s="119">
        <f t="shared" si="9"/>
        <v>0</v>
      </c>
      <c r="AW37" s="119">
        <f t="shared" si="9"/>
        <v>0</v>
      </c>
      <c r="AX37" s="119">
        <f t="shared" si="9"/>
        <v>0</v>
      </c>
      <c r="AY37" s="119">
        <f t="shared" si="9"/>
        <v>0</v>
      </c>
      <c r="AZ37" s="119">
        <f t="shared" si="9"/>
        <v>0</v>
      </c>
      <c r="BA37" s="119">
        <f t="shared" si="9"/>
        <v>0</v>
      </c>
      <c r="BB37" s="119">
        <f t="shared" si="9"/>
        <v>0</v>
      </c>
      <c r="BC37" s="119">
        <f t="shared" si="9"/>
        <v>0</v>
      </c>
      <c r="BD37" s="119">
        <f t="shared" si="9"/>
        <v>0</v>
      </c>
      <c r="BE37" s="119">
        <f t="shared" si="9"/>
        <v>0</v>
      </c>
      <c r="BF37" s="119">
        <f t="shared" si="9"/>
        <v>0</v>
      </c>
      <c r="BG37" s="119">
        <f t="shared" si="9"/>
        <v>0</v>
      </c>
      <c r="BH37" s="119">
        <f t="shared" si="9"/>
        <v>0</v>
      </c>
      <c r="BI37" s="119">
        <f t="shared" si="9"/>
        <v>0</v>
      </c>
      <c r="BJ37" s="119">
        <f t="shared" si="9"/>
        <v>0</v>
      </c>
      <c r="BK37" s="119">
        <f t="shared" si="9"/>
        <v>0</v>
      </c>
      <c r="BL37" s="120">
        <f t="shared" si="9"/>
        <v>0</v>
      </c>
      <c r="BO37" s="242" t="s">
        <v>1</v>
      </c>
      <c r="BP37" s="243"/>
      <c r="BQ37" s="243"/>
      <c r="BR37" s="243"/>
      <c r="BS37" s="243"/>
      <c r="BT37" s="244"/>
    </row>
    <row r="38" spans="2:72" ht="15" customHeight="1">
      <c r="B38" s="8"/>
      <c r="C38" s="30"/>
      <c r="D38" s="23"/>
      <c r="E38" s="43"/>
      <c r="F38" s="39"/>
      <c r="G38" s="39"/>
      <c r="H38" s="39"/>
      <c r="I38" s="39"/>
      <c r="J38" s="39"/>
      <c r="K38" s="39"/>
      <c r="L38" s="39"/>
      <c r="M38" s="39"/>
      <c r="N38" s="39"/>
      <c r="O38" s="39"/>
      <c r="P38" s="39"/>
      <c r="Q38" s="39"/>
      <c r="R38" s="39"/>
      <c r="S38" s="39"/>
      <c r="T38" s="39"/>
      <c r="U38" s="39"/>
      <c r="V38" s="39"/>
      <c r="W38" s="39"/>
      <c r="X38" s="39"/>
      <c r="Y38" s="39"/>
      <c r="Z38" s="39"/>
      <c r="AA38" s="39"/>
      <c r="AB38" s="39"/>
      <c r="AC38" s="39"/>
      <c r="AD38" s="39"/>
      <c r="AE38" s="39"/>
      <c r="AF38" s="39"/>
      <c r="AG38" s="39"/>
      <c r="AH38" s="39"/>
      <c r="AI38" s="39"/>
      <c r="AJ38" s="39"/>
      <c r="AK38" s="39"/>
      <c r="AL38" s="39"/>
      <c r="AM38" s="39"/>
      <c r="AN38" s="39"/>
      <c r="AO38" s="39"/>
      <c r="AP38" s="39"/>
      <c r="AQ38" s="39"/>
      <c r="AR38" s="39"/>
      <c r="AS38" s="39"/>
      <c r="AT38" s="39"/>
      <c r="AU38" s="39"/>
      <c r="AV38" s="39"/>
      <c r="AW38" s="39"/>
      <c r="AX38" s="39"/>
      <c r="AY38" s="39"/>
      <c r="AZ38" s="39"/>
      <c r="BA38" s="39"/>
      <c r="BB38" s="39"/>
      <c r="BC38" s="39"/>
      <c r="BD38" s="39"/>
      <c r="BE38" s="39"/>
      <c r="BF38" s="39"/>
      <c r="BG38" s="39"/>
      <c r="BH38" s="39"/>
      <c r="BI38" s="39"/>
      <c r="BJ38" s="39"/>
      <c r="BK38" s="39"/>
      <c r="BL38" s="106"/>
      <c r="BO38" s="242" t="s">
        <v>1</v>
      </c>
      <c r="BP38" s="243"/>
      <c r="BQ38" s="243"/>
      <c r="BR38" s="243"/>
      <c r="BS38" s="243"/>
      <c r="BT38" s="244"/>
    </row>
    <row r="39" spans="2:72" ht="15" customHeight="1">
      <c r="B39" s="49" t="s">
        <v>75</v>
      </c>
      <c r="C39" s="107">
        <f>SUM(C21,C29,C37)</f>
        <v>0</v>
      </c>
      <c r="D39" s="108"/>
      <c r="E39" s="109">
        <f aca="true" t="shared" si="10" ref="E39:AJ39">SUM(E21,E29,E37)</f>
        <v>0</v>
      </c>
      <c r="F39" s="110">
        <f t="shared" si="10"/>
        <v>0</v>
      </c>
      <c r="G39" s="110">
        <f t="shared" si="10"/>
        <v>0</v>
      </c>
      <c r="H39" s="110">
        <f t="shared" si="10"/>
        <v>0</v>
      </c>
      <c r="I39" s="110">
        <f t="shared" si="10"/>
        <v>0</v>
      </c>
      <c r="J39" s="110">
        <f t="shared" si="10"/>
        <v>0</v>
      </c>
      <c r="K39" s="110">
        <f t="shared" si="10"/>
        <v>0</v>
      </c>
      <c r="L39" s="110">
        <f t="shared" si="10"/>
        <v>0</v>
      </c>
      <c r="M39" s="110">
        <f t="shared" si="10"/>
        <v>0</v>
      </c>
      <c r="N39" s="110">
        <f t="shared" si="10"/>
        <v>0</v>
      </c>
      <c r="O39" s="110">
        <f t="shared" si="10"/>
        <v>0</v>
      </c>
      <c r="P39" s="110">
        <f t="shared" si="10"/>
        <v>0</v>
      </c>
      <c r="Q39" s="110">
        <f t="shared" si="10"/>
        <v>0</v>
      </c>
      <c r="R39" s="110">
        <f t="shared" si="10"/>
        <v>0</v>
      </c>
      <c r="S39" s="110">
        <f t="shared" si="10"/>
        <v>0</v>
      </c>
      <c r="T39" s="110">
        <f t="shared" si="10"/>
        <v>0</v>
      </c>
      <c r="U39" s="110">
        <f t="shared" si="10"/>
        <v>0</v>
      </c>
      <c r="V39" s="110">
        <f t="shared" si="10"/>
        <v>0</v>
      </c>
      <c r="W39" s="110">
        <f t="shared" si="10"/>
        <v>0</v>
      </c>
      <c r="X39" s="110">
        <f t="shared" si="10"/>
        <v>0</v>
      </c>
      <c r="Y39" s="110">
        <f t="shared" si="10"/>
        <v>0</v>
      </c>
      <c r="Z39" s="110">
        <f t="shared" si="10"/>
        <v>0</v>
      </c>
      <c r="AA39" s="110">
        <f t="shared" si="10"/>
        <v>0</v>
      </c>
      <c r="AB39" s="110">
        <f t="shared" si="10"/>
        <v>0</v>
      </c>
      <c r="AC39" s="110">
        <f t="shared" si="10"/>
        <v>0</v>
      </c>
      <c r="AD39" s="110">
        <f t="shared" si="10"/>
        <v>0</v>
      </c>
      <c r="AE39" s="110">
        <f t="shared" si="10"/>
        <v>0</v>
      </c>
      <c r="AF39" s="110">
        <f t="shared" si="10"/>
        <v>0</v>
      </c>
      <c r="AG39" s="110">
        <f t="shared" si="10"/>
        <v>0</v>
      </c>
      <c r="AH39" s="110">
        <f t="shared" si="10"/>
        <v>0</v>
      </c>
      <c r="AI39" s="110">
        <f t="shared" si="10"/>
        <v>0</v>
      </c>
      <c r="AJ39" s="110">
        <f t="shared" si="10"/>
        <v>0</v>
      </c>
      <c r="AK39" s="110">
        <f aca="true" t="shared" si="11" ref="AK39:BL39">SUM(AK21,AK29,AK37)</f>
        <v>0</v>
      </c>
      <c r="AL39" s="110">
        <f t="shared" si="11"/>
        <v>0</v>
      </c>
      <c r="AM39" s="110">
        <f t="shared" si="11"/>
        <v>0</v>
      </c>
      <c r="AN39" s="110">
        <f t="shared" si="11"/>
        <v>0</v>
      </c>
      <c r="AO39" s="110">
        <f t="shared" si="11"/>
        <v>0</v>
      </c>
      <c r="AP39" s="110">
        <f t="shared" si="11"/>
        <v>0</v>
      </c>
      <c r="AQ39" s="110">
        <f t="shared" si="11"/>
        <v>0</v>
      </c>
      <c r="AR39" s="110">
        <f t="shared" si="11"/>
        <v>0</v>
      </c>
      <c r="AS39" s="110">
        <f t="shared" si="11"/>
        <v>0</v>
      </c>
      <c r="AT39" s="110">
        <f t="shared" si="11"/>
        <v>0</v>
      </c>
      <c r="AU39" s="110">
        <f t="shared" si="11"/>
        <v>0</v>
      </c>
      <c r="AV39" s="110">
        <f t="shared" si="11"/>
        <v>0</v>
      </c>
      <c r="AW39" s="110">
        <f t="shared" si="11"/>
        <v>0</v>
      </c>
      <c r="AX39" s="110">
        <f t="shared" si="11"/>
        <v>0</v>
      </c>
      <c r="AY39" s="110">
        <f t="shared" si="11"/>
        <v>0</v>
      </c>
      <c r="AZ39" s="110">
        <f t="shared" si="11"/>
        <v>0</v>
      </c>
      <c r="BA39" s="110">
        <f t="shared" si="11"/>
        <v>0</v>
      </c>
      <c r="BB39" s="110">
        <f t="shared" si="11"/>
        <v>0</v>
      </c>
      <c r="BC39" s="110">
        <f t="shared" si="11"/>
        <v>0</v>
      </c>
      <c r="BD39" s="110">
        <f t="shared" si="11"/>
        <v>0</v>
      </c>
      <c r="BE39" s="110">
        <f t="shared" si="11"/>
        <v>0</v>
      </c>
      <c r="BF39" s="110">
        <f t="shared" si="11"/>
        <v>0</v>
      </c>
      <c r="BG39" s="110">
        <f t="shared" si="11"/>
        <v>0</v>
      </c>
      <c r="BH39" s="110">
        <f t="shared" si="11"/>
        <v>0</v>
      </c>
      <c r="BI39" s="110">
        <f t="shared" si="11"/>
        <v>0</v>
      </c>
      <c r="BJ39" s="110">
        <f t="shared" si="11"/>
        <v>0</v>
      </c>
      <c r="BK39" s="110">
        <f t="shared" si="11"/>
        <v>0</v>
      </c>
      <c r="BL39" s="111">
        <f t="shared" si="11"/>
        <v>0</v>
      </c>
      <c r="BO39" s="242" t="s">
        <v>1</v>
      </c>
      <c r="BP39" s="243"/>
      <c r="BQ39" s="243"/>
      <c r="BR39" s="243"/>
      <c r="BS39" s="243"/>
      <c r="BT39" s="244"/>
    </row>
    <row r="40" spans="2:72" ht="15" customHeight="1">
      <c r="B40" s="8"/>
      <c r="C40" s="30"/>
      <c r="D40" s="23"/>
      <c r="E40" s="43"/>
      <c r="F40" s="39"/>
      <c r="G40" s="39"/>
      <c r="H40" s="39"/>
      <c r="I40" s="39"/>
      <c r="J40" s="39"/>
      <c r="K40" s="39"/>
      <c r="L40" s="39"/>
      <c r="M40" s="39"/>
      <c r="N40" s="39"/>
      <c r="O40" s="39"/>
      <c r="P40" s="39"/>
      <c r="Q40" s="39"/>
      <c r="R40" s="39"/>
      <c r="S40" s="39"/>
      <c r="T40" s="39"/>
      <c r="U40" s="39"/>
      <c r="V40" s="39"/>
      <c r="W40" s="39"/>
      <c r="X40" s="39"/>
      <c r="Y40" s="39"/>
      <c r="Z40" s="39"/>
      <c r="AA40" s="39"/>
      <c r="AB40" s="39"/>
      <c r="AC40" s="39"/>
      <c r="AD40" s="39"/>
      <c r="AE40" s="39"/>
      <c r="AF40" s="39"/>
      <c r="AG40" s="39"/>
      <c r="AH40" s="39"/>
      <c r="AI40" s="39"/>
      <c r="AJ40" s="39"/>
      <c r="AK40" s="39"/>
      <c r="AL40" s="39"/>
      <c r="AM40" s="39"/>
      <c r="AN40" s="39"/>
      <c r="AO40" s="39"/>
      <c r="AP40" s="39"/>
      <c r="AQ40" s="39"/>
      <c r="AR40" s="39"/>
      <c r="AS40" s="39"/>
      <c r="AT40" s="39"/>
      <c r="AU40" s="39"/>
      <c r="AV40" s="39"/>
      <c r="AW40" s="39"/>
      <c r="AX40" s="39"/>
      <c r="AY40" s="39"/>
      <c r="AZ40" s="39"/>
      <c r="BA40" s="39"/>
      <c r="BB40" s="39"/>
      <c r="BC40" s="39"/>
      <c r="BD40" s="39"/>
      <c r="BE40" s="39"/>
      <c r="BF40" s="39"/>
      <c r="BG40" s="39"/>
      <c r="BH40" s="39"/>
      <c r="BI40" s="39"/>
      <c r="BJ40" s="39"/>
      <c r="BK40" s="39"/>
      <c r="BL40" s="106"/>
      <c r="BO40" s="242" t="s">
        <v>1</v>
      </c>
      <c r="BP40" s="243"/>
      <c r="BQ40" s="243"/>
      <c r="BR40" s="243"/>
      <c r="BS40" s="243"/>
      <c r="BT40" s="244"/>
    </row>
    <row r="41" spans="2:72" ht="15" customHeight="1">
      <c r="B41" s="181" t="s">
        <v>76</v>
      </c>
      <c r="C41" s="30">
        <f>SUM(E41:BL41)</f>
        <v>0</v>
      </c>
      <c r="D41" s="23"/>
      <c r="E41" s="34">
        <f aca="true" t="shared" si="12" ref="E41:AJ41">E39*E48</f>
        <v>0</v>
      </c>
      <c r="F41" s="35">
        <f t="shared" si="12"/>
        <v>0</v>
      </c>
      <c r="G41" s="35">
        <f t="shared" si="12"/>
        <v>0</v>
      </c>
      <c r="H41" s="35">
        <f t="shared" si="12"/>
        <v>0</v>
      </c>
      <c r="I41" s="35">
        <f t="shared" si="12"/>
        <v>0</v>
      </c>
      <c r="J41" s="35">
        <f t="shared" si="12"/>
        <v>0</v>
      </c>
      <c r="K41" s="35">
        <f t="shared" si="12"/>
        <v>0</v>
      </c>
      <c r="L41" s="35">
        <f t="shared" si="12"/>
        <v>0</v>
      </c>
      <c r="M41" s="35">
        <f t="shared" si="12"/>
        <v>0</v>
      </c>
      <c r="N41" s="35">
        <f t="shared" si="12"/>
        <v>0</v>
      </c>
      <c r="O41" s="35">
        <f t="shared" si="12"/>
        <v>0</v>
      </c>
      <c r="P41" s="35">
        <f t="shared" si="12"/>
        <v>0</v>
      </c>
      <c r="Q41" s="35">
        <f t="shared" si="12"/>
        <v>0</v>
      </c>
      <c r="R41" s="35">
        <f t="shared" si="12"/>
        <v>0</v>
      </c>
      <c r="S41" s="35">
        <f t="shared" si="12"/>
        <v>0</v>
      </c>
      <c r="T41" s="35">
        <f t="shared" si="12"/>
        <v>0</v>
      </c>
      <c r="U41" s="35">
        <f t="shared" si="12"/>
        <v>0</v>
      </c>
      <c r="V41" s="35">
        <f t="shared" si="12"/>
        <v>0</v>
      </c>
      <c r="W41" s="35">
        <f t="shared" si="12"/>
        <v>0</v>
      </c>
      <c r="X41" s="35">
        <f t="shared" si="12"/>
        <v>0</v>
      </c>
      <c r="Y41" s="35">
        <f t="shared" si="12"/>
        <v>0</v>
      </c>
      <c r="Z41" s="35">
        <f t="shared" si="12"/>
        <v>0</v>
      </c>
      <c r="AA41" s="35">
        <f t="shared" si="12"/>
        <v>0</v>
      </c>
      <c r="AB41" s="35">
        <f t="shared" si="12"/>
        <v>0</v>
      </c>
      <c r="AC41" s="35">
        <f t="shared" si="12"/>
        <v>0</v>
      </c>
      <c r="AD41" s="35">
        <f t="shared" si="12"/>
        <v>0</v>
      </c>
      <c r="AE41" s="35">
        <f t="shared" si="12"/>
        <v>0</v>
      </c>
      <c r="AF41" s="35">
        <f t="shared" si="12"/>
        <v>0</v>
      </c>
      <c r="AG41" s="35">
        <f t="shared" si="12"/>
        <v>0</v>
      </c>
      <c r="AH41" s="35">
        <f t="shared" si="12"/>
        <v>0</v>
      </c>
      <c r="AI41" s="35">
        <f t="shared" si="12"/>
        <v>0</v>
      </c>
      <c r="AJ41" s="35">
        <f t="shared" si="12"/>
        <v>0</v>
      </c>
      <c r="AK41" s="35">
        <f aca="true" t="shared" si="13" ref="AK41:BL41">AK39*AK48</f>
        <v>0</v>
      </c>
      <c r="AL41" s="35">
        <f t="shared" si="13"/>
        <v>0</v>
      </c>
      <c r="AM41" s="35">
        <f t="shared" si="13"/>
        <v>0</v>
      </c>
      <c r="AN41" s="35">
        <f t="shared" si="13"/>
        <v>0</v>
      </c>
      <c r="AO41" s="35">
        <f t="shared" si="13"/>
        <v>0</v>
      </c>
      <c r="AP41" s="35">
        <f t="shared" si="13"/>
        <v>0</v>
      </c>
      <c r="AQ41" s="35">
        <f t="shared" si="13"/>
        <v>0</v>
      </c>
      <c r="AR41" s="35">
        <f t="shared" si="13"/>
        <v>0</v>
      </c>
      <c r="AS41" s="35">
        <f t="shared" si="13"/>
        <v>0</v>
      </c>
      <c r="AT41" s="35">
        <f t="shared" si="13"/>
        <v>0</v>
      </c>
      <c r="AU41" s="35">
        <f t="shared" si="13"/>
        <v>0</v>
      </c>
      <c r="AV41" s="35">
        <f t="shared" si="13"/>
        <v>0</v>
      </c>
      <c r="AW41" s="35">
        <f t="shared" si="13"/>
        <v>0</v>
      </c>
      <c r="AX41" s="35">
        <f t="shared" si="13"/>
        <v>0</v>
      </c>
      <c r="AY41" s="35">
        <f t="shared" si="13"/>
        <v>0</v>
      </c>
      <c r="AZ41" s="35">
        <f t="shared" si="13"/>
        <v>0</v>
      </c>
      <c r="BA41" s="35">
        <f t="shared" si="13"/>
        <v>0</v>
      </c>
      <c r="BB41" s="35">
        <f t="shared" si="13"/>
        <v>0</v>
      </c>
      <c r="BC41" s="35">
        <f t="shared" si="13"/>
        <v>0</v>
      </c>
      <c r="BD41" s="35">
        <f t="shared" si="13"/>
        <v>0</v>
      </c>
      <c r="BE41" s="35">
        <f t="shared" si="13"/>
        <v>0</v>
      </c>
      <c r="BF41" s="35">
        <f t="shared" si="13"/>
        <v>0</v>
      </c>
      <c r="BG41" s="35">
        <f t="shared" si="13"/>
        <v>0</v>
      </c>
      <c r="BH41" s="35">
        <f t="shared" si="13"/>
        <v>0</v>
      </c>
      <c r="BI41" s="35">
        <f t="shared" si="13"/>
        <v>0</v>
      </c>
      <c r="BJ41" s="35">
        <f t="shared" si="13"/>
        <v>0</v>
      </c>
      <c r="BK41" s="35">
        <f t="shared" si="13"/>
        <v>0</v>
      </c>
      <c r="BL41" s="36">
        <f t="shared" si="13"/>
        <v>0</v>
      </c>
      <c r="BO41" s="245" t="s">
        <v>1</v>
      </c>
      <c r="BP41" s="246"/>
      <c r="BQ41" s="246"/>
      <c r="BR41" s="246"/>
      <c r="BS41" s="246"/>
      <c r="BT41" s="247"/>
    </row>
    <row r="42" spans="2:3" ht="15" customHeight="1">
      <c r="B42" s="28"/>
      <c r="C42" s="29"/>
    </row>
    <row r="43" spans="2:3" ht="15" customHeight="1">
      <c r="B43" s="176" t="s">
        <v>78</v>
      </c>
      <c r="C43" s="31">
        <f>SUM(E41:BL41)</f>
        <v>0</v>
      </c>
    </row>
    <row r="44" spans="2:3" ht="15" customHeight="1">
      <c r="B44" s="177" t="s">
        <v>77</v>
      </c>
      <c r="C44" s="32">
        <f>$C$43/$C$52</f>
        <v>0</v>
      </c>
    </row>
    <row r="45" ht="15" customHeight="1">
      <c r="B45" s="17"/>
    </row>
    <row r="46" spans="2:64" ht="15" customHeight="1">
      <c r="B46" s="17"/>
      <c r="E46">
        <f aca="true" t="shared" si="14" ref="E46:AJ46">E11</f>
        <v>0</v>
      </c>
      <c r="F46">
        <f t="shared" si="14"/>
        <v>1</v>
      </c>
      <c r="G46">
        <f t="shared" si="14"/>
        <v>2</v>
      </c>
      <c r="H46">
        <f t="shared" si="14"/>
        <v>3</v>
      </c>
      <c r="I46">
        <f t="shared" si="14"/>
        <v>4</v>
      </c>
      <c r="J46">
        <f t="shared" si="14"/>
        <v>5</v>
      </c>
      <c r="K46">
        <f t="shared" si="14"/>
        <v>6</v>
      </c>
      <c r="L46">
        <f t="shared" si="14"/>
        <v>7</v>
      </c>
      <c r="M46">
        <f t="shared" si="14"/>
        <v>8</v>
      </c>
      <c r="N46">
        <f t="shared" si="14"/>
        <v>9</v>
      </c>
      <c r="O46">
        <f t="shared" si="14"/>
        <v>10</v>
      </c>
      <c r="P46">
        <f t="shared" si="14"/>
        <v>11</v>
      </c>
      <c r="Q46">
        <f t="shared" si="14"/>
        <v>12</v>
      </c>
      <c r="R46">
        <f t="shared" si="14"/>
        <v>13</v>
      </c>
      <c r="S46">
        <f t="shared" si="14"/>
        <v>14</v>
      </c>
      <c r="T46">
        <f t="shared" si="14"/>
        <v>15</v>
      </c>
      <c r="U46">
        <f t="shared" si="14"/>
        <v>16</v>
      </c>
      <c r="V46">
        <f t="shared" si="14"/>
        <v>17</v>
      </c>
      <c r="W46">
        <f t="shared" si="14"/>
        <v>18</v>
      </c>
      <c r="X46">
        <f t="shared" si="14"/>
        <v>19</v>
      </c>
      <c r="Y46">
        <f t="shared" si="14"/>
        <v>20</v>
      </c>
      <c r="Z46">
        <f t="shared" si="14"/>
        <v>21</v>
      </c>
      <c r="AA46">
        <f t="shared" si="14"/>
        <v>22</v>
      </c>
      <c r="AB46">
        <f t="shared" si="14"/>
        <v>23</v>
      </c>
      <c r="AC46">
        <f t="shared" si="14"/>
        <v>24</v>
      </c>
      <c r="AD46">
        <f t="shared" si="14"/>
        <v>25</v>
      </c>
      <c r="AE46">
        <f t="shared" si="14"/>
        <v>26</v>
      </c>
      <c r="AF46">
        <f t="shared" si="14"/>
        <v>27</v>
      </c>
      <c r="AG46">
        <f t="shared" si="14"/>
        <v>28</v>
      </c>
      <c r="AH46">
        <f t="shared" si="14"/>
        <v>29</v>
      </c>
      <c r="AI46">
        <f t="shared" si="14"/>
        <v>30</v>
      </c>
      <c r="AJ46">
        <f t="shared" si="14"/>
        <v>31</v>
      </c>
      <c r="AK46">
        <f aca="true" t="shared" si="15" ref="AK46:BL46">AK11</f>
        <v>32</v>
      </c>
      <c r="AL46">
        <f t="shared" si="15"/>
        <v>33</v>
      </c>
      <c r="AM46">
        <f t="shared" si="15"/>
        <v>34</v>
      </c>
      <c r="AN46">
        <f t="shared" si="15"/>
        <v>35</v>
      </c>
      <c r="AO46">
        <f t="shared" si="15"/>
        <v>36</v>
      </c>
      <c r="AP46">
        <f t="shared" si="15"/>
        <v>37</v>
      </c>
      <c r="AQ46">
        <f t="shared" si="15"/>
        <v>38</v>
      </c>
      <c r="AR46">
        <f t="shared" si="15"/>
        <v>39</v>
      </c>
      <c r="AS46">
        <f t="shared" si="15"/>
        <v>40</v>
      </c>
      <c r="AT46">
        <f t="shared" si="15"/>
        <v>41</v>
      </c>
      <c r="AU46">
        <f t="shared" si="15"/>
        <v>42</v>
      </c>
      <c r="AV46">
        <f t="shared" si="15"/>
        <v>43</v>
      </c>
      <c r="AW46">
        <f t="shared" si="15"/>
        <v>44</v>
      </c>
      <c r="AX46">
        <f t="shared" si="15"/>
        <v>45</v>
      </c>
      <c r="AY46">
        <f t="shared" si="15"/>
        <v>46</v>
      </c>
      <c r="AZ46">
        <f t="shared" si="15"/>
        <v>47</v>
      </c>
      <c r="BA46">
        <f t="shared" si="15"/>
        <v>48</v>
      </c>
      <c r="BB46">
        <f t="shared" si="15"/>
        <v>49</v>
      </c>
      <c r="BC46">
        <f t="shared" si="15"/>
        <v>50</v>
      </c>
      <c r="BD46">
        <f t="shared" si="15"/>
        <v>51</v>
      </c>
      <c r="BE46">
        <f t="shared" si="15"/>
        <v>52</v>
      </c>
      <c r="BF46">
        <f t="shared" si="15"/>
        <v>53</v>
      </c>
      <c r="BG46">
        <f t="shared" si="15"/>
        <v>54</v>
      </c>
      <c r="BH46">
        <f t="shared" si="15"/>
        <v>55</v>
      </c>
      <c r="BI46">
        <f t="shared" si="15"/>
        <v>56</v>
      </c>
      <c r="BJ46">
        <f t="shared" si="15"/>
        <v>57</v>
      </c>
      <c r="BK46">
        <f t="shared" si="15"/>
        <v>58</v>
      </c>
      <c r="BL46">
        <f t="shared" si="15"/>
        <v>59</v>
      </c>
    </row>
    <row r="47" spans="2:64" ht="15" customHeight="1">
      <c r="B47" s="14" t="s">
        <v>79</v>
      </c>
      <c r="E47" s="37">
        <v>0.035</v>
      </c>
      <c r="F47" s="37">
        <v>0.035</v>
      </c>
      <c r="G47" s="37">
        <v>0.035</v>
      </c>
      <c r="H47" s="37">
        <v>0.035</v>
      </c>
      <c r="I47" s="37">
        <v>0.035</v>
      </c>
      <c r="J47" s="37">
        <v>0.035</v>
      </c>
      <c r="K47" s="37">
        <v>0.035</v>
      </c>
      <c r="L47" s="37">
        <v>0.035</v>
      </c>
      <c r="M47" s="37">
        <v>0.035</v>
      </c>
      <c r="N47" s="37">
        <v>0.035</v>
      </c>
      <c r="O47" s="37">
        <v>0.035</v>
      </c>
      <c r="P47" s="37">
        <v>0.035</v>
      </c>
      <c r="Q47" s="37">
        <v>0.035</v>
      </c>
      <c r="R47" s="37">
        <v>0.035</v>
      </c>
      <c r="S47" s="37">
        <v>0.035</v>
      </c>
      <c r="T47" s="37">
        <v>0.035</v>
      </c>
      <c r="U47" s="37">
        <v>0.035</v>
      </c>
      <c r="V47" s="37">
        <v>0.035</v>
      </c>
      <c r="W47" s="37">
        <v>0.035</v>
      </c>
      <c r="X47" s="37">
        <v>0.035</v>
      </c>
      <c r="Y47" s="37">
        <v>0.035</v>
      </c>
      <c r="Z47" s="37">
        <v>0.035</v>
      </c>
      <c r="AA47" s="37">
        <v>0.035</v>
      </c>
      <c r="AB47" s="37">
        <v>0.035</v>
      </c>
      <c r="AC47" s="37">
        <v>0.035</v>
      </c>
      <c r="AD47" s="37">
        <v>0.035</v>
      </c>
      <c r="AE47" s="37">
        <v>0.035</v>
      </c>
      <c r="AF47" s="37">
        <v>0.035</v>
      </c>
      <c r="AG47" s="37">
        <v>0.035</v>
      </c>
      <c r="AH47" s="37">
        <v>0.035</v>
      </c>
      <c r="AI47" s="37">
        <v>0.035</v>
      </c>
      <c r="AJ47" s="38">
        <v>0.03</v>
      </c>
      <c r="AK47" s="38">
        <v>0.03</v>
      </c>
      <c r="AL47" s="38">
        <v>0.03</v>
      </c>
      <c r="AM47" s="38">
        <v>0.03</v>
      </c>
      <c r="AN47" s="38">
        <v>0.03</v>
      </c>
      <c r="AO47" s="38">
        <v>0.03</v>
      </c>
      <c r="AP47" s="38">
        <v>0.03</v>
      </c>
      <c r="AQ47" s="38">
        <v>0.03</v>
      </c>
      <c r="AR47" s="38">
        <v>0.03</v>
      </c>
      <c r="AS47" s="38">
        <v>0.03</v>
      </c>
      <c r="AT47" s="38">
        <v>0.03</v>
      </c>
      <c r="AU47" s="38">
        <v>0.03</v>
      </c>
      <c r="AV47" s="38">
        <v>0.03</v>
      </c>
      <c r="AW47" s="38">
        <v>0.03</v>
      </c>
      <c r="AX47" s="38">
        <v>0.03</v>
      </c>
      <c r="AY47" s="38">
        <v>0.03</v>
      </c>
      <c r="AZ47" s="38">
        <v>0.03</v>
      </c>
      <c r="BA47" s="38">
        <v>0.03</v>
      </c>
      <c r="BB47" s="38">
        <v>0.03</v>
      </c>
      <c r="BC47" s="38">
        <v>0.03</v>
      </c>
      <c r="BD47" s="38">
        <v>0.03</v>
      </c>
      <c r="BE47" s="38">
        <v>0.03</v>
      </c>
      <c r="BF47" s="38">
        <v>0.03</v>
      </c>
      <c r="BG47" s="38">
        <v>0.03</v>
      </c>
      <c r="BH47" s="38">
        <v>0.03</v>
      </c>
      <c r="BI47" s="38">
        <v>0.03</v>
      </c>
      <c r="BJ47" s="38">
        <v>0.03</v>
      </c>
      <c r="BK47" s="38">
        <v>0.03</v>
      </c>
      <c r="BL47" s="38">
        <v>0.03</v>
      </c>
    </row>
    <row r="48" spans="2:64" ht="15" customHeight="1">
      <c r="B48" s="14" t="s">
        <v>80</v>
      </c>
      <c r="E48" s="18">
        <f aca="true" t="shared" si="16" ref="E48:AI48">1/((1+E47)^E11)</f>
        <v>1</v>
      </c>
      <c r="F48" s="18">
        <f t="shared" si="16"/>
        <v>0.9661835748792271</v>
      </c>
      <c r="G48" s="18">
        <f t="shared" si="16"/>
        <v>0.933510700366403</v>
      </c>
      <c r="H48" s="18">
        <f t="shared" si="16"/>
        <v>0.9019427056680224</v>
      </c>
      <c r="I48" s="18">
        <f t="shared" si="16"/>
        <v>0.8714422276985724</v>
      </c>
      <c r="J48" s="18">
        <f t="shared" si="16"/>
        <v>0.8419731668585242</v>
      </c>
      <c r="K48" s="18">
        <f t="shared" si="16"/>
        <v>0.8135006443077528</v>
      </c>
      <c r="L48" s="18">
        <f t="shared" si="16"/>
        <v>0.7859909606838191</v>
      </c>
      <c r="M48" s="18">
        <f t="shared" si="16"/>
        <v>0.7594115562162506</v>
      </c>
      <c r="N48" s="18">
        <f t="shared" si="16"/>
        <v>0.7337309721896141</v>
      </c>
      <c r="O48" s="18">
        <f t="shared" si="16"/>
        <v>0.7089188137097722</v>
      </c>
      <c r="P48" s="18">
        <f t="shared" si="16"/>
        <v>0.6849457137292485</v>
      </c>
      <c r="Q48" s="18">
        <f t="shared" si="16"/>
        <v>0.661783298289129</v>
      </c>
      <c r="R48" s="18">
        <f t="shared" si="16"/>
        <v>0.6394041529363567</v>
      </c>
      <c r="S48" s="18">
        <f t="shared" si="16"/>
        <v>0.617781790276673</v>
      </c>
      <c r="T48" s="18">
        <f t="shared" si="16"/>
        <v>0.596890618624805</v>
      </c>
      <c r="U48" s="18">
        <f t="shared" si="16"/>
        <v>0.5767059117147875</v>
      </c>
      <c r="V48" s="18">
        <f t="shared" si="16"/>
        <v>0.5572037794345773</v>
      </c>
      <c r="W48" s="18">
        <f t="shared" si="16"/>
        <v>0.5383611395503163</v>
      </c>
      <c r="X48" s="18">
        <f t="shared" si="16"/>
        <v>0.5201556903867791</v>
      </c>
      <c r="Y48" s="18">
        <f t="shared" si="16"/>
        <v>0.5025658844316706</v>
      </c>
      <c r="Z48" s="18">
        <f t="shared" si="16"/>
        <v>0.4855709028325321</v>
      </c>
      <c r="AA48" s="18">
        <f t="shared" si="16"/>
        <v>0.46915063075606966</v>
      </c>
      <c r="AB48" s="18">
        <f t="shared" si="16"/>
        <v>0.45328563358074364</v>
      </c>
      <c r="AC48" s="18">
        <f t="shared" si="16"/>
        <v>0.4379571338944384</v>
      </c>
      <c r="AD48" s="18">
        <f t="shared" si="16"/>
        <v>0.42314698926998884</v>
      </c>
      <c r="AE48" s="18">
        <f t="shared" si="16"/>
        <v>0.40883767079225974</v>
      </c>
      <c r="AF48" s="18">
        <f t="shared" si="16"/>
        <v>0.39501224231136206</v>
      </c>
      <c r="AG48" s="18">
        <f t="shared" si="16"/>
        <v>0.3816543403974513</v>
      </c>
      <c r="AH48" s="18">
        <f t="shared" si="16"/>
        <v>0.368748154973383</v>
      </c>
      <c r="AI48" s="18">
        <f t="shared" si="16"/>
        <v>0.35627841060230236</v>
      </c>
      <c r="AJ48" s="18">
        <f aca="true" t="shared" si="17" ref="AJ48:BL48">+AI48/(1+AJ47)</f>
        <v>0.3459013695167984</v>
      </c>
      <c r="AK48" s="18">
        <f t="shared" si="17"/>
        <v>0.3358265723464062</v>
      </c>
      <c r="AL48" s="18">
        <f t="shared" si="17"/>
        <v>0.3260452158702973</v>
      </c>
      <c r="AM48" s="18">
        <f t="shared" si="17"/>
        <v>0.3165487532721333</v>
      </c>
      <c r="AN48" s="18">
        <f t="shared" si="17"/>
        <v>0.30732888667197406</v>
      </c>
      <c r="AO48" s="18">
        <f t="shared" si="17"/>
        <v>0.29837755987570297</v>
      </c>
      <c r="AP48" s="18">
        <f t="shared" si="17"/>
        <v>0.28968695133563394</v>
      </c>
      <c r="AQ48" s="18">
        <f t="shared" si="17"/>
        <v>0.28124946731614947</v>
      </c>
      <c r="AR48" s="18">
        <f t="shared" si="17"/>
        <v>0.27305773525839755</v>
      </c>
      <c r="AS48" s="18">
        <f t="shared" si="17"/>
        <v>0.26510459733825004</v>
      </c>
      <c r="AT48" s="18">
        <f t="shared" si="17"/>
        <v>0.25738310421189325</v>
      </c>
      <c r="AU48" s="18">
        <f t="shared" si="17"/>
        <v>0.2498865089435857</v>
      </c>
      <c r="AV48" s="18">
        <f t="shared" si="17"/>
        <v>0.24260826111027736</v>
      </c>
      <c r="AW48" s="18">
        <f t="shared" si="17"/>
        <v>0.23554200107793918</v>
      </c>
      <c r="AX48" s="18">
        <f t="shared" si="17"/>
        <v>0.22868155444460114</v>
      </c>
      <c r="AY48" s="18">
        <f t="shared" si="17"/>
        <v>0.2220209266452438</v>
      </c>
      <c r="AZ48" s="18">
        <f t="shared" si="17"/>
        <v>0.21555429771382895</v>
      </c>
      <c r="BA48" s="18">
        <f t="shared" si="17"/>
        <v>0.20927601719789218</v>
      </c>
      <c r="BB48" s="18">
        <f t="shared" si="17"/>
        <v>0.20318059922125453</v>
      </c>
      <c r="BC48" s="18">
        <f t="shared" si="17"/>
        <v>0.19726271769053838</v>
      </c>
      <c r="BD48" s="18">
        <f t="shared" si="17"/>
        <v>0.1915172016412994</v>
      </c>
      <c r="BE48" s="18">
        <f t="shared" si="17"/>
        <v>0.18593903071970816</v>
      </c>
      <c r="BF48" s="18">
        <f t="shared" si="17"/>
        <v>0.18052333079583316</v>
      </c>
      <c r="BG48" s="18">
        <f t="shared" si="17"/>
        <v>0.1752653697046924</v>
      </c>
      <c r="BH48" s="18">
        <f t="shared" si="17"/>
        <v>0.17016055311135184</v>
      </c>
      <c r="BI48" s="18">
        <f t="shared" si="17"/>
        <v>0.1652044204964581</v>
      </c>
      <c r="BJ48" s="18">
        <f t="shared" si="17"/>
        <v>0.16039264125869718</v>
      </c>
      <c r="BK48" s="18">
        <f t="shared" si="17"/>
        <v>0.15572101093077395</v>
      </c>
      <c r="BL48" s="18">
        <f t="shared" si="17"/>
        <v>0.15118544750560578</v>
      </c>
    </row>
    <row r="49" spans="2:64" ht="15" customHeight="1">
      <c r="B49" s="14" t="s">
        <v>81</v>
      </c>
      <c r="E49" s="20">
        <f>E48</f>
        <v>1</v>
      </c>
      <c r="F49" s="20">
        <f aca="true" t="shared" si="18" ref="F49:AK49">+F48+E49</f>
        <v>1.9661835748792271</v>
      </c>
      <c r="G49" s="20">
        <f t="shared" si="18"/>
        <v>2.89969427524563</v>
      </c>
      <c r="H49" s="20">
        <f t="shared" si="18"/>
        <v>3.8016369809136523</v>
      </c>
      <c r="I49" s="20">
        <f t="shared" si="18"/>
        <v>4.673079208612225</v>
      </c>
      <c r="J49" s="20">
        <f t="shared" si="18"/>
        <v>5.515052375470749</v>
      </c>
      <c r="K49" s="20">
        <f t="shared" si="18"/>
        <v>6.328553019778502</v>
      </c>
      <c r="L49" s="20">
        <f t="shared" si="18"/>
        <v>7.1145439804623205</v>
      </c>
      <c r="M49" s="20">
        <f t="shared" si="18"/>
        <v>7.873955536678571</v>
      </c>
      <c r="N49" s="20">
        <f t="shared" si="18"/>
        <v>8.607686508868186</v>
      </c>
      <c r="O49" s="20">
        <f t="shared" si="18"/>
        <v>9.316605322577958</v>
      </c>
      <c r="P49" s="20">
        <f t="shared" si="18"/>
        <v>10.001551036307207</v>
      </c>
      <c r="Q49" s="20">
        <f t="shared" si="18"/>
        <v>10.663334334596335</v>
      </c>
      <c r="R49" s="20">
        <f t="shared" si="18"/>
        <v>11.302738487532691</v>
      </c>
      <c r="S49" s="20">
        <f t="shared" si="18"/>
        <v>11.920520277809365</v>
      </c>
      <c r="T49" s="20">
        <f t="shared" si="18"/>
        <v>12.51741089643417</v>
      </c>
      <c r="U49" s="20">
        <f t="shared" si="18"/>
        <v>13.094116808148957</v>
      </c>
      <c r="V49" s="20">
        <f t="shared" si="18"/>
        <v>13.651320587583534</v>
      </c>
      <c r="W49" s="20">
        <f t="shared" si="18"/>
        <v>14.18968172713385</v>
      </c>
      <c r="X49" s="20">
        <f t="shared" si="18"/>
        <v>14.70983741752063</v>
      </c>
      <c r="Y49" s="20">
        <f t="shared" si="18"/>
        <v>15.2124033019523</v>
      </c>
      <c r="Z49" s="20">
        <f t="shared" si="18"/>
        <v>15.697974204784831</v>
      </c>
      <c r="AA49" s="20">
        <f t="shared" si="18"/>
        <v>16.1671248355409</v>
      </c>
      <c r="AB49" s="20">
        <f t="shared" si="18"/>
        <v>16.620410469121644</v>
      </c>
      <c r="AC49" s="20">
        <f t="shared" si="18"/>
        <v>17.058367603016084</v>
      </c>
      <c r="AD49" s="20">
        <f t="shared" si="18"/>
        <v>17.48151459228607</v>
      </c>
      <c r="AE49" s="20">
        <f t="shared" si="18"/>
        <v>17.89035226307833</v>
      </c>
      <c r="AF49" s="20">
        <f t="shared" si="18"/>
        <v>18.285364505389694</v>
      </c>
      <c r="AG49" s="20">
        <f t="shared" si="18"/>
        <v>18.667018845787144</v>
      </c>
      <c r="AH49" s="20">
        <f t="shared" si="18"/>
        <v>19.035767000760526</v>
      </c>
      <c r="AI49" s="20">
        <f t="shared" si="18"/>
        <v>19.39204541136283</v>
      </c>
      <c r="AJ49" s="20">
        <f t="shared" si="18"/>
        <v>19.73794678087963</v>
      </c>
      <c r="AK49" s="20">
        <f t="shared" si="18"/>
        <v>20.073773353226034</v>
      </c>
      <c r="AL49" s="20">
        <f aca="true" t="shared" si="19" ref="AL49:BL49">+AL48+AK49</f>
        <v>20.399818569096333</v>
      </c>
      <c r="AM49" s="20">
        <f t="shared" si="19"/>
        <v>20.716367322368466</v>
      </c>
      <c r="AN49" s="20">
        <f t="shared" si="19"/>
        <v>21.02369620904044</v>
      </c>
      <c r="AO49" s="20">
        <f t="shared" si="19"/>
        <v>21.322073768916145</v>
      </c>
      <c r="AP49" s="20">
        <f t="shared" si="19"/>
        <v>21.61176072025178</v>
      </c>
      <c r="AQ49" s="20">
        <f t="shared" si="19"/>
        <v>21.89301018756793</v>
      </c>
      <c r="AR49" s="20">
        <f t="shared" si="19"/>
        <v>22.16606792282633</v>
      </c>
      <c r="AS49" s="20">
        <f t="shared" si="19"/>
        <v>22.43117252016458</v>
      </c>
      <c r="AT49" s="20">
        <f t="shared" si="19"/>
        <v>22.688555624376473</v>
      </c>
      <c r="AU49" s="20">
        <f t="shared" si="19"/>
        <v>22.93844213332006</v>
      </c>
      <c r="AV49" s="20">
        <f t="shared" si="19"/>
        <v>23.181050394430336</v>
      </c>
      <c r="AW49" s="20">
        <f t="shared" si="19"/>
        <v>23.416592395508275</v>
      </c>
      <c r="AX49" s="20">
        <f t="shared" si="19"/>
        <v>23.645273949952877</v>
      </c>
      <c r="AY49" s="20">
        <f t="shared" si="19"/>
        <v>23.86729487659812</v>
      </c>
      <c r="AZ49" s="20">
        <f t="shared" si="19"/>
        <v>24.08284917431195</v>
      </c>
      <c r="BA49" s="20">
        <f t="shared" si="19"/>
        <v>24.292125191509843</v>
      </c>
      <c r="BB49" s="20">
        <f t="shared" si="19"/>
        <v>24.4953057907311</v>
      </c>
      <c r="BC49" s="20">
        <f t="shared" si="19"/>
        <v>24.692568508421637</v>
      </c>
      <c r="BD49" s="20">
        <f t="shared" si="19"/>
        <v>24.884085710062937</v>
      </c>
      <c r="BE49" s="20">
        <f t="shared" si="19"/>
        <v>25.070024740782646</v>
      </c>
      <c r="BF49" s="20">
        <f t="shared" si="19"/>
        <v>25.25054807157848</v>
      </c>
      <c r="BG49" s="20">
        <f t="shared" si="19"/>
        <v>25.42581344128317</v>
      </c>
      <c r="BH49" s="20">
        <f t="shared" si="19"/>
        <v>25.595973994394523</v>
      </c>
      <c r="BI49" s="20">
        <f t="shared" si="19"/>
        <v>25.76117841489098</v>
      </c>
      <c r="BJ49" s="20">
        <f t="shared" si="19"/>
        <v>25.921571056149677</v>
      </c>
      <c r="BK49" s="20">
        <f t="shared" si="19"/>
        <v>26.07729206708045</v>
      </c>
      <c r="BL49" s="20">
        <f t="shared" si="19"/>
        <v>26.228477514586054</v>
      </c>
    </row>
    <row r="50" spans="2:64" ht="15" customHeight="1">
      <c r="B50" s="103" t="s">
        <v>82</v>
      </c>
      <c r="C50" s="9">
        <f>$C$7</f>
        <v>0</v>
      </c>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row>
    <row r="51" spans="2:64" ht="15" customHeight="1">
      <c r="B51" s="103" t="s">
        <v>83</v>
      </c>
      <c r="E51" s="20">
        <v>1</v>
      </c>
      <c r="F51" s="20">
        <f aca="true" t="shared" si="20" ref="F51:AK51">IF($C$50&gt;F46,F48,"")</f>
      </c>
      <c r="G51" s="20">
        <f t="shared" si="20"/>
      </c>
      <c r="H51" s="20">
        <f t="shared" si="20"/>
      </c>
      <c r="I51" s="20">
        <f t="shared" si="20"/>
      </c>
      <c r="J51" s="20">
        <f t="shared" si="20"/>
      </c>
      <c r="K51" s="20">
        <f t="shared" si="20"/>
      </c>
      <c r="L51" s="20">
        <f t="shared" si="20"/>
      </c>
      <c r="M51" s="20">
        <f t="shared" si="20"/>
      </c>
      <c r="N51" s="20">
        <f t="shared" si="20"/>
      </c>
      <c r="O51" s="20">
        <f t="shared" si="20"/>
      </c>
      <c r="P51" s="20">
        <f t="shared" si="20"/>
      </c>
      <c r="Q51" s="20">
        <f t="shared" si="20"/>
      </c>
      <c r="R51" s="20">
        <f t="shared" si="20"/>
      </c>
      <c r="S51" s="20">
        <f t="shared" si="20"/>
      </c>
      <c r="T51" s="20">
        <f t="shared" si="20"/>
      </c>
      <c r="U51" s="20">
        <f t="shared" si="20"/>
      </c>
      <c r="V51" s="20">
        <f t="shared" si="20"/>
      </c>
      <c r="W51" s="20">
        <f t="shared" si="20"/>
      </c>
      <c r="X51" s="20">
        <f t="shared" si="20"/>
      </c>
      <c r="Y51" s="20">
        <f t="shared" si="20"/>
      </c>
      <c r="Z51" s="20">
        <f t="shared" si="20"/>
      </c>
      <c r="AA51" s="20">
        <f t="shared" si="20"/>
      </c>
      <c r="AB51" s="20">
        <f t="shared" si="20"/>
      </c>
      <c r="AC51" s="20">
        <f t="shared" si="20"/>
      </c>
      <c r="AD51" s="20">
        <f t="shared" si="20"/>
      </c>
      <c r="AE51" s="20">
        <f t="shared" si="20"/>
      </c>
      <c r="AF51" s="20">
        <f t="shared" si="20"/>
      </c>
      <c r="AG51" s="20">
        <f t="shared" si="20"/>
      </c>
      <c r="AH51" s="20">
        <f t="shared" si="20"/>
      </c>
      <c r="AI51" s="20">
        <f t="shared" si="20"/>
      </c>
      <c r="AJ51" s="20">
        <f t="shared" si="20"/>
      </c>
      <c r="AK51" s="20">
        <f t="shared" si="20"/>
      </c>
      <c r="AL51" s="20">
        <f aca="true" t="shared" si="21" ref="AL51:BL51">IF($C$50&gt;AL46,AL48,"")</f>
      </c>
      <c r="AM51" s="20">
        <f t="shared" si="21"/>
      </c>
      <c r="AN51" s="20">
        <f t="shared" si="21"/>
      </c>
      <c r="AO51" s="20">
        <f t="shared" si="21"/>
      </c>
      <c r="AP51" s="20">
        <f t="shared" si="21"/>
      </c>
      <c r="AQ51" s="20">
        <f t="shared" si="21"/>
      </c>
      <c r="AR51" s="20">
        <f t="shared" si="21"/>
      </c>
      <c r="AS51" s="20">
        <f t="shared" si="21"/>
      </c>
      <c r="AT51" s="20">
        <f t="shared" si="21"/>
      </c>
      <c r="AU51" s="20">
        <f t="shared" si="21"/>
      </c>
      <c r="AV51" s="20">
        <f t="shared" si="21"/>
      </c>
      <c r="AW51" s="20">
        <f t="shared" si="21"/>
      </c>
      <c r="AX51" s="20">
        <f t="shared" si="21"/>
      </c>
      <c r="AY51" s="20">
        <f t="shared" si="21"/>
      </c>
      <c r="AZ51" s="20">
        <f t="shared" si="21"/>
      </c>
      <c r="BA51" s="20">
        <f t="shared" si="21"/>
      </c>
      <c r="BB51" s="20">
        <f t="shared" si="21"/>
      </c>
      <c r="BC51" s="20">
        <f t="shared" si="21"/>
      </c>
      <c r="BD51" s="20">
        <f t="shared" si="21"/>
      </c>
      <c r="BE51" s="20">
        <f t="shared" si="21"/>
      </c>
      <c r="BF51" s="20">
        <f t="shared" si="21"/>
      </c>
      <c r="BG51" s="20">
        <f t="shared" si="21"/>
      </c>
      <c r="BH51" s="20">
        <f t="shared" si="21"/>
      </c>
      <c r="BI51" s="20">
        <f t="shared" si="21"/>
      </c>
      <c r="BJ51" s="20">
        <f t="shared" si="21"/>
      </c>
      <c r="BK51" s="20">
        <f t="shared" si="21"/>
      </c>
      <c r="BL51" s="20">
        <f t="shared" si="21"/>
      </c>
    </row>
    <row r="52" spans="2:64" ht="15" customHeight="1">
      <c r="B52" s="103" t="s">
        <v>84</v>
      </c>
      <c r="C52" s="44">
        <f>SUM(E51:BL51)</f>
        <v>1</v>
      </c>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c r="BL52" s="20"/>
    </row>
    <row r="53" spans="2:64" ht="15" customHeight="1">
      <c r="B53" s="14"/>
      <c r="E53" s="20"/>
      <c r="F53" s="20"/>
      <c r="G53" s="2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c r="BL53" s="20"/>
    </row>
    <row r="54" spans="5:80" ht="15" customHeight="1">
      <c r="E54" s="10"/>
      <c r="F54" s="21"/>
      <c r="G54" s="21"/>
      <c r="H54" s="21"/>
      <c r="I54" s="21"/>
      <c r="J54" s="21"/>
      <c r="K54" s="21"/>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U54" s="21"/>
      <c r="BV54" s="21"/>
      <c r="BW54" s="21"/>
      <c r="BX54" s="21"/>
      <c r="BY54" s="21"/>
      <c r="BZ54" s="21"/>
      <c r="CA54" s="21"/>
      <c r="CB54" s="21"/>
    </row>
    <row r="55" spans="2:72" ht="15" customHeight="1">
      <c r="B55" s="14" t="s">
        <v>85</v>
      </c>
      <c r="C55" s="44">
        <f>SUM(E55:BL55)</f>
        <v>0</v>
      </c>
      <c r="E55" s="23">
        <f aca="true" t="shared" si="22" ref="E55:AJ55">(E39-E25)*E48</f>
        <v>0</v>
      </c>
      <c r="F55" s="23">
        <f t="shared" si="22"/>
        <v>0</v>
      </c>
      <c r="G55" s="23">
        <f t="shared" si="22"/>
        <v>0</v>
      </c>
      <c r="H55" s="23">
        <f t="shared" si="22"/>
        <v>0</v>
      </c>
      <c r="I55" s="23">
        <f t="shared" si="22"/>
        <v>0</v>
      </c>
      <c r="J55" s="23">
        <f t="shared" si="22"/>
        <v>0</v>
      </c>
      <c r="K55" s="23">
        <f t="shared" si="22"/>
        <v>0</v>
      </c>
      <c r="L55" s="23">
        <f t="shared" si="22"/>
        <v>0</v>
      </c>
      <c r="M55" s="23">
        <f t="shared" si="22"/>
        <v>0</v>
      </c>
      <c r="N55" s="23">
        <f t="shared" si="22"/>
        <v>0</v>
      </c>
      <c r="O55" s="23">
        <f t="shared" si="22"/>
        <v>0</v>
      </c>
      <c r="P55" s="23">
        <f t="shared" si="22"/>
        <v>0</v>
      </c>
      <c r="Q55" s="23">
        <f t="shared" si="22"/>
        <v>0</v>
      </c>
      <c r="R55" s="23">
        <f t="shared" si="22"/>
        <v>0</v>
      </c>
      <c r="S55" s="23">
        <f t="shared" si="22"/>
        <v>0</v>
      </c>
      <c r="T55" s="23">
        <f t="shared" si="22"/>
        <v>0</v>
      </c>
      <c r="U55" s="23">
        <f t="shared" si="22"/>
        <v>0</v>
      </c>
      <c r="V55" s="23">
        <f t="shared" si="22"/>
        <v>0</v>
      </c>
      <c r="W55" s="23">
        <f t="shared" si="22"/>
        <v>0</v>
      </c>
      <c r="X55" s="23">
        <f t="shared" si="22"/>
        <v>0</v>
      </c>
      <c r="Y55" s="23">
        <f t="shared" si="22"/>
        <v>0</v>
      </c>
      <c r="Z55" s="23">
        <f t="shared" si="22"/>
        <v>0</v>
      </c>
      <c r="AA55" s="23">
        <f t="shared" si="22"/>
        <v>0</v>
      </c>
      <c r="AB55" s="23">
        <f t="shared" si="22"/>
        <v>0</v>
      </c>
      <c r="AC55" s="23">
        <f t="shared" si="22"/>
        <v>0</v>
      </c>
      <c r="AD55" s="23">
        <f t="shared" si="22"/>
        <v>0</v>
      </c>
      <c r="AE55" s="23">
        <f t="shared" si="22"/>
        <v>0</v>
      </c>
      <c r="AF55" s="23">
        <f t="shared" si="22"/>
        <v>0</v>
      </c>
      <c r="AG55" s="23">
        <f t="shared" si="22"/>
        <v>0</v>
      </c>
      <c r="AH55" s="23">
        <f t="shared" si="22"/>
        <v>0</v>
      </c>
      <c r="AI55" s="23">
        <f t="shared" si="22"/>
        <v>0</v>
      </c>
      <c r="AJ55" s="23">
        <f t="shared" si="22"/>
        <v>0</v>
      </c>
      <c r="AK55" s="23">
        <f aca="true" t="shared" si="23" ref="AK55:BL55">(AK39-AK25)*AK48</f>
        <v>0</v>
      </c>
      <c r="AL55" s="23">
        <f t="shared" si="23"/>
        <v>0</v>
      </c>
      <c r="AM55" s="23">
        <f t="shared" si="23"/>
        <v>0</v>
      </c>
      <c r="AN55" s="23">
        <f t="shared" si="23"/>
        <v>0</v>
      </c>
      <c r="AO55" s="23">
        <f t="shared" si="23"/>
        <v>0</v>
      </c>
      <c r="AP55" s="23">
        <f t="shared" si="23"/>
        <v>0</v>
      </c>
      <c r="AQ55" s="23">
        <f t="shared" si="23"/>
        <v>0</v>
      </c>
      <c r="AR55" s="23">
        <f t="shared" si="23"/>
        <v>0</v>
      </c>
      <c r="AS55" s="23">
        <f t="shared" si="23"/>
        <v>0</v>
      </c>
      <c r="AT55" s="23">
        <f t="shared" si="23"/>
        <v>0</v>
      </c>
      <c r="AU55" s="23">
        <f t="shared" si="23"/>
        <v>0</v>
      </c>
      <c r="AV55" s="23">
        <f t="shared" si="23"/>
        <v>0</v>
      </c>
      <c r="AW55" s="23">
        <f t="shared" si="23"/>
        <v>0</v>
      </c>
      <c r="AX55" s="23">
        <f t="shared" si="23"/>
        <v>0</v>
      </c>
      <c r="AY55" s="23">
        <f t="shared" si="23"/>
        <v>0</v>
      </c>
      <c r="AZ55" s="23">
        <f t="shared" si="23"/>
        <v>0</v>
      </c>
      <c r="BA55" s="23">
        <f t="shared" si="23"/>
        <v>0</v>
      </c>
      <c r="BB55" s="23">
        <f t="shared" si="23"/>
        <v>0</v>
      </c>
      <c r="BC55" s="23">
        <f t="shared" si="23"/>
        <v>0</v>
      </c>
      <c r="BD55" s="23">
        <f t="shared" si="23"/>
        <v>0</v>
      </c>
      <c r="BE55" s="23">
        <f t="shared" si="23"/>
        <v>0</v>
      </c>
      <c r="BF55" s="23">
        <f t="shared" si="23"/>
        <v>0</v>
      </c>
      <c r="BG55" s="23">
        <f t="shared" si="23"/>
        <v>0</v>
      </c>
      <c r="BH55" s="23">
        <f t="shared" si="23"/>
        <v>0</v>
      </c>
      <c r="BI55" s="23">
        <f t="shared" si="23"/>
        <v>0</v>
      </c>
      <c r="BJ55" s="23">
        <f t="shared" si="23"/>
        <v>0</v>
      </c>
      <c r="BK55" s="23">
        <f t="shared" si="23"/>
        <v>0</v>
      </c>
      <c r="BL55" s="23">
        <f t="shared" si="23"/>
        <v>0</v>
      </c>
      <c r="BO55" s="21"/>
      <c r="BP55" s="21"/>
      <c r="BQ55" s="21"/>
      <c r="BR55" s="21"/>
      <c r="BS55" s="21"/>
      <c r="BT55" s="21"/>
    </row>
    <row r="56" spans="2:7" ht="15" customHeight="1">
      <c r="B56" s="14" t="s">
        <v>85</v>
      </c>
      <c r="C56" s="44">
        <f>$C$55/$C$52</f>
        <v>0</v>
      </c>
      <c r="G56" s="23"/>
    </row>
    <row r="57" ht="15" customHeight="1"/>
    <row r="58" ht="15" customHeight="1"/>
    <row r="59" ht="15" customHeight="1"/>
    <row r="60" ht="15">
      <c r="F60" s="105"/>
    </row>
  </sheetData>
  <sheetProtection/>
  <mergeCells count="30">
    <mergeCell ref="BO34:BT34"/>
    <mergeCell ref="BO35:BT35"/>
    <mergeCell ref="BO40:BT40"/>
    <mergeCell ref="BO41:BT41"/>
    <mergeCell ref="BO36:BT36"/>
    <mergeCell ref="BO37:BT37"/>
    <mergeCell ref="BO38:BT38"/>
    <mergeCell ref="BO39:BT39"/>
    <mergeCell ref="BO28:BT28"/>
    <mergeCell ref="BO29:BT29"/>
    <mergeCell ref="BO32:BT32"/>
    <mergeCell ref="BO33:BT33"/>
    <mergeCell ref="BO30:BT30"/>
    <mergeCell ref="BO31:BT31"/>
    <mergeCell ref="BO23:BT23"/>
    <mergeCell ref="BO20:BT20"/>
    <mergeCell ref="BO21:BT21"/>
    <mergeCell ref="BO22:BT22"/>
    <mergeCell ref="BO27:BT27"/>
    <mergeCell ref="BO26:BT26"/>
    <mergeCell ref="BO24:BT24"/>
    <mergeCell ref="BO25:BT25"/>
    <mergeCell ref="BO14:BT16"/>
    <mergeCell ref="C3:I5"/>
    <mergeCell ref="C2:I2"/>
    <mergeCell ref="B3:B5"/>
    <mergeCell ref="BO13:BT13"/>
    <mergeCell ref="BO17:BT17"/>
    <mergeCell ref="BO18:BT18"/>
    <mergeCell ref="BO19:BT19"/>
  </mergeCells>
  <printOptions/>
  <pageMargins left="0.75" right="0.75" top="0.71" bottom="0.7" header="0.5" footer="0.5"/>
  <pageSetup fitToWidth="3" fitToHeight="1" horizontalDpi="200" verticalDpi="200" orientation="landscape" paperSize="9" scale="41" r:id="rId3"/>
  <headerFooter alignWithMargins="0">
    <oddHeader>&amp;R&amp;"Arial,Bold"OPSIWN 2</oddHeader>
  </headerFooter>
  <legacyDrawing r:id="rId2"/>
</worksheet>
</file>

<file path=xl/worksheets/sheet5.xml><?xml version="1.0" encoding="utf-8"?>
<worksheet xmlns="http://schemas.openxmlformats.org/spreadsheetml/2006/main" xmlns:r="http://schemas.openxmlformats.org/officeDocument/2006/relationships">
  <sheetPr>
    <pageSetUpPr fitToPage="1"/>
  </sheetPr>
  <dimension ref="B2:CB60"/>
  <sheetViews>
    <sheetView zoomScale="72" zoomScaleNormal="72" zoomScalePageLayoutView="0" workbookViewId="0" topLeftCell="A1">
      <selection activeCell="A1" sqref="A1"/>
    </sheetView>
  </sheetViews>
  <sheetFormatPr defaultColWidth="8.88671875" defaultRowHeight="15"/>
  <cols>
    <col min="1" max="1" width="1.99609375" style="0" customWidth="1"/>
    <col min="2" max="2" width="55.4453125" style="0" customWidth="1"/>
    <col min="3" max="3" width="10.6640625" style="9" customWidth="1"/>
    <col min="4" max="4" width="1.99609375" style="0" customWidth="1"/>
    <col min="5" max="64" width="10.6640625" style="0" customWidth="1"/>
    <col min="67" max="67" width="11.77734375" style="0" customWidth="1"/>
    <col min="68" max="69" width="11.4453125" style="0" customWidth="1"/>
    <col min="70" max="70" width="11.77734375" style="0" customWidth="1"/>
    <col min="71" max="72" width="11.4453125" style="0" customWidth="1"/>
  </cols>
  <sheetData>
    <row r="1" ht="10.5" customHeight="1"/>
    <row r="2" spans="2:9" s="11" customFormat="1" ht="15" customHeight="1">
      <c r="B2" s="135" t="s">
        <v>92</v>
      </c>
      <c r="C2" s="276" t="s">
        <v>88</v>
      </c>
      <c r="D2" s="277"/>
      <c r="E2" s="277"/>
      <c r="F2" s="277"/>
      <c r="G2" s="277"/>
      <c r="H2" s="277"/>
      <c r="I2" s="278"/>
    </row>
    <row r="3" spans="2:9" s="11" customFormat="1" ht="20.25" customHeight="1">
      <c r="B3" s="279" t="s">
        <v>37</v>
      </c>
      <c r="C3" s="267" t="s">
        <v>89</v>
      </c>
      <c r="D3" s="268"/>
      <c r="E3" s="268"/>
      <c r="F3" s="268"/>
      <c r="G3" s="268"/>
      <c r="H3" s="268"/>
      <c r="I3" s="269"/>
    </row>
    <row r="4" spans="2:9" s="11" customFormat="1" ht="20.25" customHeight="1">
      <c r="B4" s="280"/>
      <c r="C4" s="270"/>
      <c r="D4" s="271"/>
      <c r="E4" s="271"/>
      <c r="F4" s="271"/>
      <c r="G4" s="271"/>
      <c r="H4" s="271"/>
      <c r="I4" s="272"/>
    </row>
    <row r="5" spans="2:10" s="11" customFormat="1" ht="20.25" customHeight="1">
      <c r="B5" s="281"/>
      <c r="C5" s="273"/>
      <c r="D5" s="274"/>
      <c r="E5" s="274"/>
      <c r="F5" s="274"/>
      <c r="G5" s="274"/>
      <c r="H5" s="274"/>
      <c r="I5" s="275"/>
      <c r="J5" s="15"/>
    </row>
    <row r="6" spans="2:10" s="11" customFormat="1" ht="15" customHeight="1">
      <c r="B6" s="1"/>
      <c r="C6" s="16"/>
      <c r="D6" s="16"/>
      <c r="F6" s="16"/>
      <c r="G6" s="16"/>
      <c r="H6" s="16"/>
      <c r="I6" s="16"/>
      <c r="J6" s="15"/>
    </row>
    <row r="7" spans="2:10" s="11" customFormat="1" ht="15" customHeight="1">
      <c r="B7" s="47" t="s">
        <v>39</v>
      </c>
      <c r="C7" s="22">
        <v>0</v>
      </c>
      <c r="D7" s="16"/>
      <c r="E7" s="24" t="s">
        <v>40</v>
      </c>
      <c r="F7" s="16"/>
      <c r="G7" s="16"/>
      <c r="H7" s="16"/>
      <c r="I7" s="16"/>
      <c r="J7" s="15"/>
    </row>
    <row r="8" spans="2:10" s="11" customFormat="1" ht="15" customHeight="1">
      <c r="B8" s="1"/>
      <c r="C8" s="16"/>
      <c r="D8" s="16"/>
      <c r="E8" s="16"/>
      <c r="F8" s="16"/>
      <c r="G8" s="16"/>
      <c r="H8" s="16"/>
      <c r="I8" s="16"/>
      <c r="J8" s="15"/>
    </row>
    <row r="9" spans="3:66" s="11" customFormat="1" ht="15" customHeight="1">
      <c r="C9" s="51" t="s">
        <v>94</v>
      </c>
      <c r="D9" s="12"/>
      <c r="E9" s="55" t="s">
        <v>43</v>
      </c>
      <c r="F9" s="56"/>
      <c r="G9" s="56"/>
      <c r="H9" s="56"/>
      <c r="I9" s="56" t="s">
        <v>44</v>
      </c>
      <c r="J9" s="56"/>
      <c r="K9" s="56"/>
      <c r="L9" s="56"/>
      <c r="M9" s="56"/>
      <c r="N9" s="56" t="s">
        <v>45</v>
      </c>
      <c r="O9" s="56"/>
      <c r="P9" s="56"/>
      <c r="Q9" s="56"/>
      <c r="R9" s="56"/>
      <c r="S9" s="56" t="s">
        <v>46</v>
      </c>
      <c r="T9" s="56"/>
      <c r="U9" s="56"/>
      <c r="V9" s="56"/>
      <c r="W9" s="56"/>
      <c r="X9" s="56" t="s">
        <v>47</v>
      </c>
      <c r="Y9" s="56"/>
      <c r="Z9" s="56"/>
      <c r="AA9" s="56"/>
      <c r="AB9" s="56"/>
      <c r="AC9" s="56" t="s">
        <v>48</v>
      </c>
      <c r="AD9" s="56"/>
      <c r="AE9" s="56"/>
      <c r="AF9" s="56"/>
      <c r="AG9" s="56"/>
      <c r="AH9" s="56" t="s">
        <v>49</v>
      </c>
      <c r="AI9" s="56"/>
      <c r="AJ9" s="56"/>
      <c r="AK9" s="56"/>
      <c r="AL9" s="56"/>
      <c r="AM9" s="56" t="s">
        <v>50</v>
      </c>
      <c r="AN9" s="56"/>
      <c r="AO9" s="56"/>
      <c r="AP9" s="56"/>
      <c r="AQ9" s="56"/>
      <c r="AR9" s="56" t="s">
        <v>51</v>
      </c>
      <c r="AS9" s="56"/>
      <c r="AT9" s="56"/>
      <c r="AU9" s="56"/>
      <c r="AV9" s="56"/>
      <c r="AW9" s="56" t="s">
        <v>52</v>
      </c>
      <c r="AX9" s="56"/>
      <c r="AY9" s="56"/>
      <c r="AZ9" s="56"/>
      <c r="BA9" s="56"/>
      <c r="BB9" s="56" t="s">
        <v>53</v>
      </c>
      <c r="BC9" s="56"/>
      <c r="BD9" s="56"/>
      <c r="BE9" s="56"/>
      <c r="BF9" s="56"/>
      <c r="BG9" s="56" t="s">
        <v>48</v>
      </c>
      <c r="BH9" s="56"/>
      <c r="BI9" s="56"/>
      <c r="BJ9" s="56"/>
      <c r="BK9" s="56"/>
      <c r="BL9" s="104" t="s">
        <v>55</v>
      </c>
      <c r="BM9" s="6"/>
      <c r="BN9" s="6"/>
    </row>
    <row r="10" spans="3:66" s="11" customFormat="1" ht="15" customHeight="1">
      <c r="C10" s="52" t="s">
        <v>42</v>
      </c>
      <c r="D10" s="12"/>
      <c r="E10" s="57">
        <v>2013</v>
      </c>
      <c r="F10" s="58">
        <f aca="true" t="shared" si="0" ref="F10:AK10">E10+1</f>
        <v>2014</v>
      </c>
      <c r="G10" s="58">
        <f t="shared" si="0"/>
        <v>2015</v>
      </c>
      <c r="H10" s="58">
        <f t="shared" si="0"/>
        <v>2016</v>
      </c>
      <c r="I10" s="58">
        <f t="shared" si="0"/>
        <v>2017</v>
      </c>
      <c r="J10" s="58">
        <f t="shared" si="0"/>
        <v>2018</v>
      </c>
      <c r="K10" s="58">
        <f t="shared" si="0"/>
        <v>2019</v>
      </c>
      <c r="L10" s="58">
        <f t="shared" si="0"/>
        <v>2020</v>
      </c>
      <c r="M10" s="58">
        <f t="shared" si="0"/>
        <v>2021</v>
      </c>
      <c r="N10" s="58">
        <f t="shared" si="0"/>
        <v>2022</v>
      </c>
      <c r="O10" s="58">
        <f t="shared" si="0"/>
        <v>2023</v>
      </c>
      <c r="P10" s="58">
        <f t="shared" si="0"/>
        <v>2024</v>
      </c>
      <c r="Q10" s="58">
        <f t="shared" si="0"/>
        <v>2025</v>
      </c>
      <c r="R10" s="58">
        <f t="shared" si="0"/>
        <v>2026</v>
      </c>
      <c r="S10" s="58">
        <f t="shared" si="0"/>
        <v>2027</v>
      </c>
      <c r="T10" s="58">
        <f t="shared" si="0"/>
        <v>2028</v>
      </c>
      <c r="U10" s="58">
        <f t="shared" si="0"/>
        <v>2029</v>
      </c>
      <c r="V10" s="58">
        <f t="shared" si="0"/>
        <v>2030</v>
      </c>
      <c r="W10" s="58">
        <f t="shared" si="0"/>
        <v>2031</v>
      </c>
      <c r="X10" s="58">
        <f t="shared" si="0"/>
        <v>2032</v>
      </c>
      <c r="Y10" s="58">
        <f t="shared" si="0"/>
        <v>2033</v>
      </c>
      <c r="Z10" s="58">
        <f t="shared" si="0"/>
        <v>2034</v>
      </c>
      <c r="AA10" s="58">
        <f t="shared" si="0"/>
        <v>2035</v>
      </c>
      <c r="AB10" s="58">
        <f t="shared" si="0"/>
        <v>2036</v>
      </c>
      <c r="AC10" s="58">
        <f t="shared" si="0"/>
        <v>2037</v>
      </c>
      <c r="AD10" s="58">
        <f t="shared" si="0"/>
        <v>2038</v>
      </c>
      <c r="AE10" s="58">
        <f t="shared" si="0"/>
        <v>2039</v>
      </c>
      <c r="AF10" s="58">
        <f t="shared" si="0"/>
        <v>2040</v>
      </c>
      <c r="AG10" s="58">
        <f t="shared" si="0"/>
        <v>2041</v>
      </c>
      <c r="AH10" s="58">
        <f t="shared" si="0"/>
        <v>2042</v>
      </c>
      <c r="AI10" s="58">
        <f t="shared" si="0"/>
        <v>2043</v>
      </c>
      <c r="AJ10" s="58">
        <f t="shared" si="0"/>
        <v>2044</v>
      </c>
      <c r="AK10" s="58">
        <f t="shared" si="0"/>
        <v>2045</v>
      </c>
      <c r="AL10" s="58">
        <f aca="true" t="shared" si="1" ref="AL10:BL10">AK10+1</f>
        <v>2046</v>
      </c>
      <c r="AM10" s="58">
        <f t="shared" si="1"/>
        <v>2047</v>
      </c>
      <c r="AN10" s="58">
        <f t="shared" si="1"/>
        <v>2048</v>
      </c>
      <c r="AO10" s="58">
        <f t="shared" si="1"/>
        <v>2049</v>
      </c>
      <c r="AP10" s="58">
        <f t="shared" si="1"/>
        <v>2050</v>
      </c>
      <c r="AQ10" s="58">
        <f t="shared" si="1"/>
        <v>2051</v>
      </c>
      <c r="AR10" s="58">
        <f t="shared" si="1"/>
        <v>2052</v>
      </c>
      <c r="AS10" s="58">
        <f t="shared" si="1"/>
        <v>2053</v>
      </c>
      <c r="AT10" s="58">
        <f t="shared" si="1"/>
        <v>2054</v>
      </c>
      <c r="AU10" s="58">
        <f t="shared" si="1"/>
        <v>2055</v>
      </c>
      <c r="AV10" s="58">
        <f t="shared" si="1"/>
        <v>2056</v>
      </c>
      <c r="AW10" s="58">
        <f t="shared" si="1"/>
        <v>2057</v>
      </c>
      <c r="AX10" s="58">
        <f t="shared" si="1"/>
        <v>2058</v>
      </c>
      <c r="AY10" s="58">
        <f t="shared" si="1"/>
        <v>2059</v>
      </c>
      <c r="AZ10" s="58">
        <f t="shared" si="1"/>
        <v>2060</v>
      </c>
      <c r="BA10" s="58">
        <f t="shared" si="1"/>
        <v>2061</v>
      </c>
      <c r="BB10" s="58">
        <f t="shared" si="1"/>
        <v>2062</v>
      </c>
      <c r="BC10" s="58">
        <f t="shared" si="1"/>
        <v>2063</v>
      </c>
      <c r="BD10" s="58">
        <f t="shared" si="1"/>
        <v>2064</v>
      </c>
      <c r="BE10" s="58">
        <f t="shared" si="1"/>
        <v>2065</v>
      </c>
      <c r="BF10" s="58">
        <f t="shared" si="1"/>
        <v>2066</v>
      </c>
      <c r="BG10" s="58">
        <f t="shared" si="1"/>
        <v>2067</v>
      </c>
      <c r="BH10" s="58">
        <f t="shared" si="1"/>
        <v>2068</v>
      </c>
      <c r="BI10" s="58">
        <f t="shared" si="1"/>
        <v>2069</v>
      </c>
      <c r="BJ10" s="58">
        <f t="shared" si="1"/>
        <v>2070</v>
      </c>
      <c r="BK10" s="58">
        <f t="shared" si="1"/>
        <v>2071</v>
      </c>
      <c r="BL10" s="82">
        <f t="shared" si="1"/>
        <v>2072</v>
      </c>
      <c r="BM10" s="6"/>
      <c r="BN10" s="6"/>
    </row>
    <row r="11" spans="3:72" s="11" customFormat="1" ht="15" customHeight="1">
      <c r="C11" s="53"/>
      <c r="D11" s="13"/>
      <c r="E11" s="57">
        <v>0</v>
      </c>
      <c r="F11" s="58">
        <f aca="true" t="shared" si="2" ref="F11:AK11">E11+1</f>
        <v>1</v>
      </c>
      <c r="G11" s="58">
        <f t="shared" si="2"/>
        <v>2</v>
      </c>
      <c r="H11" s="58">
        <f t="shared" si="2"/>
        <v>3</v>
      </c>
      <c r="I11" s="58">
        <f t="shared" si="2"/>
        <v>4</v>
      </c>
      <c r="J11" s="58">
        <f t="shared" si="2"/>
        <v>5</v>
      </c>
      <c r="K11" s="58">
        <f t="shared" si="2"/>
        <v>6</v>
      </c>
      <c r="L11" s="58">
        <f t="shared" si="2"/>
        <v>7</v>
      </c>
      <c r="M11" s="58">
        <f t="shared" si="2"/>
        <v>8</v>
      </c>
      <c r="N11" s="58">
        <f t="shared" si="2"/>
        <v>9</v>
      </c>
      <c r="O11" s="58">
        <f t="shared" si="2"/>
        <v>10</v>
      </c>
      <c r="P11" s="58">
        <f t="shared" si="2"/>
        <v>11</v>
      </c>
      <c r="Q11" s="58">
        <f t="shared" si="2"/>
        <v>12</v>
      </c>
      <c r="R11" s="58">
        <f t="shared" si="2"/>
        <v>13</v>
      </c>
      <c r="S11" s="58">
        <f t="shared" si="2"/>
        <v>14</v>
      </c>
      <c r="T11" s="58">
        <f t="shared" si="2"/>
        <v>15</v>
      </c>
      <c r="U11" s="58">
        <f t="shared" si="2"/>
        <v>16</v>
      </c>
      <c r="V11" s="58">
        <f t="shared" si="2"/>
        <v>17</v>
      </c>
      <c r="W11" s="58">
        <f t="shared" si="2"/>
        <v>18</v>
      </c>
      <c r="X11" s="58">
        <f t="shared" si="2"/>
        <v>19</v>
      </c>
      <c r="Y11" s="58">
        <f t="shared" si="2"/>
        <v>20</v>
      </c>
      <c r="Z11" s="58">
        <f t="shared" si="2"/>
        <v>21</v>
      </c>
      <c r="AA11" s="58">
        <f t="shared" si="2"/>
        <v>22</v>
      </c>
      <c r="AB11" s="58">
        <f t="shared" si="2"/>
        <v>23</v>
      </c>
      <c r="AC11" s="58">
        <f t="shared" si="2"/>
        <v>24</v>
      </c>
      <c r="AD11" s="58">
        <f t="shared" si="2"/>
        <v>25</v>
      </c>
      <c r="AE11" s="58">
        <f t="shared" si="2"/>
        <v>26</v>
      </c>
      <c r="AF11" s="58">
        <f t="shared" si="2"/>
        <v>27</v>
      </c>
      <c r="AG11" s="58">
        <f t="shared" si="2"/>
        <v>28</v>
      </c>
      <c r="AH11" s="58">
        <f t="shared" si="2"/>
        <v>29</v>
      </c>
      <c r="AI11" s="58">
        <f t="shared" si="2"/>
        <v>30</v>
      </c>
      <c r="AJ11" s="58">
        <f t="shared" si="2"/>
        <v>31</v>
      </c>
      <c r="AK11" s="58">
        <f t="shared" si="2"/>
        <v>32</v>
      </c>
      <c r="AL11" s="58">
        <f aca="true" t="shared" si="3" ref="AL11:BL11">AK11+1</f>
        <v>33</v>
      </c>
      <c r="AM11" s="58">
        <f t="shared" si="3"/>
        <v>34</v>
      </c>
      <c r="AN11" s="58">
        <f t="shared" si="3"/>
        <v>35</v>
      </c>
      <c r="AO11" s="58">
        <f t="shared" si="3"/>
        <v>36</v>
      </c>
      <c r="AP11" s="58">
        <f t="shared" si="3"/>
        <v>37</v>
      </c>
      <c r="AQ11" s="58">
        <f t="shared" si="3"/>
        <v>38</v>
      </c>
      <c r="AR11" s="58">
        <f t="shared" si="3"/>
        <v>39</v>
      </c>
      <c r="AS11" s="58">
        <f t="shared" si="3"/>
        <v>40</v>
      </c>
      <c r="AT11" s="58">
        <f t="shared" si="3"/>
        <v>41</v>
      </c>
      <c r="AU11" s="58">
        <f t="shared" si="3"/>
        <v>42</v>
      </c>
      <c r="AV11" s="58">
        <f t="shared" si="3"/>
        <v>43</v>
      </c>
      <c r="AW11" s="58">
        <f t="shared" si="3"/>
        <v>44</v>
      </c>
      <c r="AX11" s="58">
        <f t="shared" si="3"/>
        <v>45</v>
      </c>
      <c r="AY11" s="58">
        <f t="shared" si="3"/>
        <v>46</v>
      </c>
      <c r="AZ11" s="58">
        <f t="shared" si="3"/>
        <v>47</v>
      </c>
      <c r="BA11" s="58">
        <f t="shared" si="3"/>
        <v>48</v>
      </c>
      <c r="BB11" s="58">
        <f t="shared" si="3"/>
        <v>49</v>
      </c>
      <c r="BC11" s="58">
        <f t="shared" si="3"/>
        <v>50</v>
      </c>
      <c r="BD11" s="58">
        <f t="shared" si="3"/>
        <v>51</v>
      </c>
      <c r="BE11" s="58">
        <f t="shared" si="3"/>
        <v>52</v>
      </c>
      <c r="BF11" s="58">
        <f t="shared" si="3"/>
        <v>53</v>
      </c>
      <c r="BG11" s="58">
        <f t="shared" si="3"/>
        <v>54</v>
      </c>
      <c r="BH11" s="58">
        <f t="shared" si="3"/>
        <v>55</v>
      </c>
      <c r="BI11" s="58">
        <f t="shared" si="3"/>
        <v>56</v>
      </c>
      <c r="BJ11" s="58">
        <f t="shared" si="3"/>
        <v>57</v>
      </c>
      <c r="BK11" s="58">
        <f t="shared" si="3"/>
        <v>58</v>
      </c>
      <c r="BL11" s="82">
        <f t="shared" si="3"/>
        <v>59</v>
      </c>
      <c r="BM11" s="6"/>
      <c r="BN11" s="6"/>
      <c r="BO11" s="102"/>
      <c r="BP11" s="102"/>
      <c r="BQ11" s="102"/>
      <c r="BR11" s="102"/>
      <c r="BS11" s="102"/>
      <c r="BT11" s="102"/>
    </row>
    <row r="12" spans="3:72" s="11" customFormat="1" ht="15" customHeight="1">
      <c r="C12" s="54" t="s">
        <v>9</v>
      </c>
      <c r="D12" s="13"/>
      <c r="E12" s="59" t="s">
        <v>9</v>
      </c>
      <c r="F12" s="60" t="s">
        <v>9</v>
      </c>
      <c r="G12" s="60" t="s">
        <v>9</v>
      </c>
      <c r="H12" s="60" t="s">
        <v>9</v>
      </c>
      <c r="I12" s="60" t="s">
        <v>9</v>
      </c>
      <c r="J12" s="60" t="s">
        <v>9</v>
      </c>
      <c r="K12" s="60" t="s">
        <v>9</v>
      </c>
      <c r="L12" s="60" t="s">
        <v>9</v>
      </c>
      <c r="M12" s="60" t="s">
        <v>9</v>
      </c>
      <c r="N12" s="60" t="s">
        <v>9</v>
      </c>
      <c r="O12" s="60" t="s">
        <v>9</v>
      </c>
      <c r="P12" s="60" t="s">
        <v>9</v>
      </c>
      <c r="Q12" s="60" t="s">
        <v>9</v>
      </c>
      <c r="R12" s="60" t="s">
        <v>9</v>
      </c>
      <c r="S12" s="60" t="s">
        <v>9</v>
      </c>
      <c r="T12" s="60" t="s">
        <v>9</v>
      </c>
      <c r="U12" s="60" t="s">
        <v>9</v>
      </c>
      <c r="V12" s="60" t="s">
        <v>9</v>
      </c>
      <c r="W12" s="60" t="s">
        <v>9</v>
      </c>
      <c r="X12" s="60" t="s">
        <v>9</v>
      </c>
      <c r="Y12" s="60" t="s">
        <v>9</v>
      </c>
      <c r="Z12" s="60" t="s">
        <v>9</v>
      </c>
      <c r="AA12" s="60" t="s">
        <v>9</v>
      </c>
      <c r="AB12" s="60" t="s">
        <v>9</v>
      </c>
      <c r="AC12" s="60" t="s">
        <v>9</v>
      </c>
      <c r="AD12" s="60" t="s">
        <v>9</v>
      </c>
      <c r="AE12" s="60" t="s">
        <v>9</v>
      </c>
      <c r="AF12" s="60" t="s">
        <v>9</v>
      </c>
      <c r="AG12" s="60" t="s">
        <v>9</v>
      </c>
      <c r="AH12" s="60" t="s">
        <v>9</v>
      </c>
      <c r="AI12" s="60" t="s">
        <v>9</v>
      </c>
      <c r="AJ12" s="60" t="s">
        <v>9</v>
      </c>
      <c r="AK12" s="60" t="s">
        <v>9</v>
      </c>
      <c r="AL12" s="60" t="s">
        <v>9</v>
      </c>
      <c r="AM12" s="60" t="s">
        <v>9</v>
      </c>
      <c r="AN12" s="60" t="s">
        <v>9</v>
      </c>
      <c r="AO12" s="60" t="s">
        <v>9</v>
      </c>
      <c r="AP12" s="60" t="s">
        <v>9</v>
      </c>
      <c r="AQ12" s="60" t="s">
        <v>9</v>
      </c>
      <c r="AR12" s="60" t="s">
        <v>9</v>
      </c>
      <c r="AS12" s="60" t="s">
        <v>9</v>
      </c>
      <c r="AT12" s="60" t="s">
        <v>9</v>
      </c>
      <c r="AU12" s="60" t="s">
        <v>9</v>
      </c>
      <c r="AV12" s="60" t="s">
        <v>9</v>
      </c>
      <c r="AW12" s="60" t="s">
        <v>9</v>
      </c>
      <c r="AX12" s="60" t="s">
        <v>9</v>
      </c>
      <c r="AY12" s="60" t="s">
        <v>9</v>
      </c>
      <c r="AZ12" s="60" t="s">
        <v>9</v>
      </c>
      <c r="BA12" s="60" t="s">
        <v>9</v>
      </c>
      <c r="BB12" s="60" t="s">
        <v>9</v>
      </c>
      <c r="BC12" s="60" t="s">
        <v>9</v>
      </c>
      <c r="BD12" s="60" t="s">
        <v>9</v>
      </c>
      <c r="BE12" s="60" t="s">
        <v>9</v>
      </c>
      <c r="BF12" s="60" t="s">
        <v>9</v>
      </c>
      <c r="BG12" s="60" t="s">
        <v>9</v>
      </c>
      <c r="BH12" s="60" t="s">
        <v>9</v>
      </c>
      <c r="BI12" s="60" t="s">
        <v>9</v>
      </c>
      <c r="BJ12" s="60" t="s">
        <v>9</v>
      </c>
      <c r="BK12" s="60" t="s">
        <v>9</v>
      </c>
      <c r="BL12" s="83" t="s">
        <v>9</v>
      </c>
      <c r="BM12" s="6"/>
      <c r="BN12" s="6"/>
      <c r="BO12" s="102"/>
      <c r="BP12" s="102"/>
      <c r="BQ12" s="102"/>
      <c r="BR12" s="102"/>
      <c r="BS12" s="102"/>
      <c r="BT12" s="102"/>
    </row>
    <row r="13" spans="3:72" ht="15" customHeight="1">
      <c r="C13" s="29"/>
      <c r="D13" s="2"/>
      <c r="E13" s="8"/>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3"/>
      <c r="BM13" s="2"/>
      <c r="BN13" s="2"/>
      <c r="BO13" s="282" t="s">
        <v>56</v>
      </c>
      <c r="BP13" s="282"/>
      <c r="BQ13" s="282"/>
      <c r="BR13" s="282"/>
      <c r="BS13" s="282"/>
      <c r="BT13" s="282"/>
    </row>
    <row r="14" spans="2:72" ht="15" customHeight="1">
      <c r="B14" s="48" t="s">
        <v>91</v>
      </c>
      <c r="C14" s="30"/>
      <c r="D14" s="23"/>
      <c r="E14" s="43"/>
      <c r="F14" s="39"/>
      <c r="G14" s="39"/>
      <c r="H14" s="39"/>
      <c r="I14" s="39"/>
      <c r="J14" s="39"/>
      <c r="K14" s="39"/>
      <c r="L14" s="39"/>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106"/>
      <c r="BO14" s="258" t="s">
        <v>90</v>
      </c>
      <c r="BP14" s="259"/>
      <c r="BQ14" s="259"/>
      <c r="BR14" s="259"/>
      <c r="BS14" s="259"/>
      <c r="BT14" s="260"/>
    </row>
    <row r="15" spans="2:72" ht="15" customHeight="1">
      <c r="B15" s="25"/>
      <c r="C15" s="30"/>
      <c r="D15" s="23"/>
      <c r="E15" s="43"/>
      <c r="F15" s="39"/>
      <c r="G15" s="39"/>
      <c r="H15" s="39"/>
      <c r="I15" s="39"/>
      <c r="J15" s="39"/>
      <c r="K15" s="39"/>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106"/>
      <c r="BO15" s="261"/>
      <c r="BP15" s="262"/>
      <c r="BQ15" s="262"/>
      <c r="BR15" s="262"/>
      <c r="BS15" s="262"/>
      <c r="BT15" s="263"/>
    </row>
    <row r="16" spans="2:72" ht="15" customHeight="1">
      <c r="B16" s="48" t="s">
        <v>59</v>
      </c>
      <c r="C16" s="30"/>
      <c r="D16" s="23"/>
      <c r="E16" s="43"/>
      <c r="F16" s="39"/>
      <c r="G16" s="39"/>
      <c r="H16" s="39"/>
      <c r="I16" s="39"/>
      <c r="J16" s="39"/>
      <c r="K16" s="39"/>
      <c r="L16" s="39"/>
      <c r="M16" s="39"/>
      <c r="N16" s="39"/>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c r="BJ16" s="39"/>
      <c r="BK16" s="39"/>
      <c r="BL16" s="106"/>
      <c r="BO16" s="264"/>
      <c r="BP16" s="265"/>
      <c r="BQ16" s="265"/>
      <c r="BR16" s="265"/>
      <c r="BS16" s="265"/>
      <c r="BT16" s="266"/>
    </row>
    <row r="17" spans="2:72" ht="15" customHeight="1">
      <c r="B17" s="26" t="s">
        <v>60</v>
      </c>
      <c r="C17" s="30">
        <f>SUM(E17:BL17)</f>
        <v>0</v>
      </c>
      <c r="D17" s="23"/>
      <c r="E17" s="43"/>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106"/>
      <c r="BO17" s="255" t="s">
        <v>57</v>
      </c>
      <c r="BP17" s="256"/>
      <c r="BQ17" s="256"/>
      <c r="BR17" s="256"/>
      <c r="BS17" s="256"/>
      <c r="BT17" s="257"/>
    </row>
    <row r="18" spans="2:72" ht="15" customHeight="1">
      <c r="B18" s="26" t="s">
        <v>61</v>
      </c>
      <c r="C18" s="30">
        <f>SUM(E18:BL18)</f>
        <v>0</v>
      </c>
      <c r="D18" s="23"/>
      <c r="E18" s="43"/>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39"/>
      <c r="BL18" s="106"/>
      <c r="BO18" s="248" t="s">
        <v>2</v>
      </c>
      <c r="BP18" s="243"/>
      <c r="BQ18" s="243"/>
      <c r="BR18" s="243"/>
      <c r="BS18" s="243"/>
      <c r="BT18" s="244"/>
    </row>
    <row r="19" spans="2:72" ht="15" customHeight="1">
      <c r="B19" s="26" t="s">
        <v>62</v>
      </c>
      <c r="C19" s="30">
        <f>SUM(E19:BL19)</f>
        <v>0</v>
      </c>
      <c r="D19" s="23"/>
      <c r="E19" s="43"/>
      <c r="F19" s="39"/>
      <c r="G19" s="39"/>
      <c r="H19" s="39"/>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39"/>
      <c r="BB19" s="39"/>
      <c r="BC19" s="39"/>
      <c r="BD19" s="39"/>
      <c r="BE19" s="39"/>
      <c r="BF19" s="39"/>
      <c r="BG19" s="39"/>
      <c r="BH19" s="39"/>
      <c r="BI19" s="39"/>
      <c r="BJ19" s="39"/>
      <c r="BK19" s="39"/>
      <c r="BL19" s="106"/>
      <c r="BO19" s="248" t="s">
        <v>2</v>
      </c>
      <c r="BP19" s="243"/>
      <c r="BQ19" s="243"/>
      <c r="BR19" s="243"/>
      <c r="BS19" s="243"/>
      <c r="BT19" s="244"/>
    </row>
    <row r="20" spans="2:72" ht="15" customHeight="1">
      <c r="B20" s="26"/>
      <c r="C20" s="30"/>
      <c r="D20" s="23"/>
      <c r="E20" s="43"/>
      <c r="F20" s="39"/>
      <c r="G20" s="39"/>
      <c r="H20" s="39"/>
      <c r="I20" s="39"/>
      <c r="J20" s="39"/>
      <c r="K20" s="39"/>
      <c r="L20" s="39"/>
      <c r="M20" s="39"/>
      <c r="N20" s="39"/>
      <c r="O20" s="39"/>
      <c r="P20" s="39"/>
      <c r="Q20" s="39"/>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39"/>
      <c r="BB20" s="39"/>
      <c r="BC20" s="39"/>
      <c r="BD20" s="39"/>
      <c r="BE20" s="39"/>
      <c r="BF20" s="39"/>
      <c r="BG20" s="39"/>
      <c r="BH20" s="39"/>
      <c r="BI20" s="39"/>
      <c r="BJ20" s="39"/>
      <c r="BK20" s="39"/>
      <c r="BL20" s="106"/>
      <c r="BO20" s="242" t="s">
        <v>1</v>
      </c>
      <c r="BP20" s="243"/>
      <c r="BQ20" s="243"/>
      <c r="BR20" s="243"/>
      <c r="BS20" s="243"/>
      <c r="BT20" s="244"/>
    </row>
    <row r="21" spans="2:72" ht="15" customHeight="1">
      <c r="B21" s="49" t="s">
        <v>63</v>
      </c>
      <c r="C21" s="107">
        <f>SUM(C17:C19)</f>
        <v>0</v>
      </c>
      <c r="D21" s="108"/>
      <c r="E21" s="109">
        <f aca="true" t="shared" si="4" ref="E21:AJ21">SUM(E17:E19)</f>
        <v>0</v>
      </c>
      <c r="F21" s="110">
        <f t="shared" si="4"/>
        <v>0</v>
      </c>
      <c r="G21" s="110">
        <f t="shared" si="4"/>
        <v>0</v>
      </c>
      <c r="H21" s="110">
        <f t="shared" si="4"/>
        <v>0</v>
      </c>
      <c r="I21" s="110">
        <f t="shared" si="4"/>
        <v>0</v>
      </c>
      <c r="J21" s="110">
        <f t="shared" si="4"/>
        <v>0</v>
      </c>
      <c r="K21" s="110">
        <f t="shared" si="4"/>
        <v>0</v>
      </c>
      <c r="L21" s="110">
        <f t="shared" si="4"/>
        <v>0</v>
      </c>
      <c r="M21" s="110">
        <f t="shared" si="4"/>
        <v>0</v>
      </c>
      <c r="N21" s="110">
        <f t="shared" si="4"/>
        <v>0</v>
      </c>
      <c r="O21" s="110">
        <f t="shared" si="4"/>
        <v>0</v>
      </c>
      <c r="P21" s="110">
        <f t="shared" si="4"/>
        <v>0</v>
      </c>
      <c r="Q21" s="110">
        <f t="shared" si="4"/>
        <v>0</v>
      </c>
      <c r="R21" s="110">
        <f t="shared" si="4"/>
        <v>0</v>
      </c>
      <c r="S21" s="110">
        <f t="shared" si="4"/>
        <v>0</v>
      </c>
      <c r="T21" s="110">
        <f t="shared" si="4"/>
        <v>0</v>
      </c>
      <c r="U21" s="110">
        <f t="shared" si="4"/>
        <v>0</v>
      </c>
      <c r="V21" s="110">
        <f t="shared" si="4"/>
        <v>0</v>
      </c>
      <c r="W21" s="110">
        <f t="shared" si="4"/>
        <v>0</v>
      </c>
      <c r="X21" s="110">
        <f t="shared" si="4"/>
        <v>0</v>
      </c>
      <c r="Y21" s="110">
        <f t="shared" si="4"/>
        <v>0</v>
      </c>
      <c r="Z21" s="110">
        <f t="shared" si="4"/>
        <v>0</v>
      </c>
      <c r="AA21" s="110">
        <f t="shared" si="4"/>
        <v>0</v>
      </c>
      <c r="AB21" s="110">
        <f t="shared" si="4"/>
        <v>0</v>
      </c>
      <c r="AC21" s="110">
        <f t="shared" si="4"/>
        <v>0</v>
      </c>
      <c r="AD21" s="110">
        <f t="shared" si="4"/>
        <v>0</v>
      </c>
      <c r="AE21" s="110">
        <f t="shared" si="4"/>
        <v>0</v>
      </c>
      <c r="AF21" s="110">
        <f t="shared" si="4"/>
        <v>0</v>
      </c>
      <c r="AG21" s="110">
        <f t="shared" si="4"/>
        <v>0</v>
      </c>
      <c r="AH21" s="110">
        <f t="shared" si="4"/>
        <v>0</v>
      </c>
      <c r="AI21" s="110">
        <f t="shared" si="4"/>
        <v>0</v>
      </c>
      <c r="AJ21" s="110">
        <f t="shared" si="4"/>
        <v>0</v>
      </c>
      <c r="AK21" s="110">
        <f aca="true" t="shared" si="5" ref="AK21:BL21">SUM(AK17:AK19)</f>
        <v>0</v>
      </c>
      <c r="AL21" s="110">
        <f t="shared" si="5"/>
        <v>0</v>
      </c>
      <c r="AM21" s="110">
        <f t="shared" si="5"/>
        <v>0</v>
      </c>
      <c r="AN21" s="110">
        <f t="shared" si="5"/>
        <v>0</v>
      </c>
      <c r="AO21" s="110">
        <f t="shared" si="5"/>
        <v>0</v>
      </c>
      <c r="AP21" s="110">
        <f t="shared" si="5"/>
        <v>0</v>
      </c>
      <c r="AQ21" s="110">
        <f t="shared" si="5"/>
        <v>0</v>
      </c>
      <c r="AR21" s="110">
        <f t="shared" si="5"/>
        <v>0</v>
      </c>
      <c r="AS21" s="110">
        <f t="shared" si="5"/>
        <v>0</v>
      </c>
      <c r="AT21" s="110">
        <f t="shared" si="5"/>
        <v>0</v>
      </c>
      <c r="AU21" s="110">
        <f t="shared" si="5"/>
        <v>0</v>
      </c>
      <c r="AV21" s="110">
        <f t="shared" si="5"/>
        <v>0</v>
      </c>
      <c r="AW21" s="110">
        <f t="shared" si="5"/>
        <v>0</v>
      </c>
      <c r="AX21" s="110">
        <f t="shared" si="5"/>
        <v>0</v>
      </c>
      <c r="AY21" s="110">
        <f t="shared" si="5"/>
        <v>0</v>
      </c>
      <c r="AZ21" s="110">
        <f t="shared" si="5"/>
        <v>0</v>
      </c>
      <c r="BA21" s="110">
        <f t="shared" si="5"/>
        <v>0</v>
      </c>
      <c r="BB21" s="110">
        <f t="shared" si="5"/>
        <v>0</v>
      </c>
      <c r="BC21" s="110">
        <f t="shared" si="5"/>
        <v>0</v>
      </c>
      <c r="BD21" s="110">
        <f t="shared" si="5"/>
        <v>0</v>
      </c>
      <c r="BE21" s="110">
        <f t="shared" si="5"/>
        <v>0</v>
      </c>
      <c r="BF21" s="110">
        <f t="shared" si="5"/>
        <v>0</v>
      </c>
      <c r="BG21" s="110">
        <f t="shared" si="5"/>
        <v>0</v>
      </c>
      <c r="BH21" s="110">
        <f t="shared" si="5"/>
        <v>0</v>
      </c>
      <c r="BI21" s="110">
        <f t="shared" si="5"/>
        <v>0</v>
      </c>
      <c r="BJ21" s="110">
        <f t="shared" si="5"/>
        <v>0</v>
      </c>
      <c r="BK21" s="110">
        <f t="shared" si="5"/>
        <v>0</v>
      </c>
      <c r="BL21" s="111">
        <f t="shared" si="5"/>
        <v>0</v>
      </c>
      <c r="BO21" s="242" t="s">
        <v>1</v>
      </c>
      <c r="BP21" s="243"/>
      <c r="BQ21" s="243"/>
      <c r="BR21" s="243"/>
      <c r="BS21" s="243"/>
      <c r="BT21" s="244"/>
    </row>
    <row r="22" spans="2:72" ht="15" customHeight="1">
      <c r="B22" s="27"/>
      <c r="C22" s="30"/>
      <c r="D22" s="23"/>
      <c r="E22" s="43"/>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39"/>
      <c r="BB22" s="39"/>
      <c r="BC22" s="39"/>
      <c r="BD22" s="39"/>
      <c r="BE22" s="39"/>
      <c r="BF22" s="39"/>
      <c r="BG22" s="39"/>
      <c r="BH22" s="39"/>
      <c r="BI22" s="39"/>
      <c r="BJ22" s="39"/>
      <c r="BK22" s="39"/>
      <c r="BL22" s="106"/>
      <c r="BO22" s="242" t="s">
        <v>1</v>
      </c>
      <c r="BP22" s="243"/>
      <c r="BQ22" s="243"/>
      <c r="BR22" s="243"/>
      <c r="BS22" s="243"/>
      <c r="BT22" s="244"/>
    </row>
    <row r="23" spans="2:72" ht="15" customHeight="1">
      <c r="B23" s="61" t="s">
        <v>64</v>
      </c>
      <c r="C23" s="30"/>
      <c r="D23" s="23"/>
      <c r="E23" s="43"/>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9"/>
      <c r="BF23" s="39"/>
      <c r="BG23" s="39"/>
      <c r="BH23" s="39"/>
      <c r="BI23" s="39"/>
      <c r="BJ23" s="39"/>
      <c r="BK23" s="39"/>
      <c r="BL23" s="106"/>
      <c r="BO23" s="252" t="s">
        <v>1</v>
      </c>
      <c r="BP23" s="253"/>
      <c r="BQ23" s="253"/>
      <c r="BR23" s="253"/>
      <c r="BS23" s="253"/>
      <c r="BT23" s="254"/>
    </row>
    <row r="24" spans="2:72" ht="15" customHeight="1">
      <c r="B24" s="180" t="s">
        <v>65</v>
      </c>
      <c r="C24" s="30">
        <f>SUM(E24:BL24)</f>
        <v>0</v>
      </c>
      <c r="D24" s="23"/>
      <c r="E24" s="43"/>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39"/>
      <c r="BL24" s="106"/>
      <c r="BO24" s="248"/>
      <c r="BP24" s="243"/>
      <c r="BQ24" s="243"/>
      <c r="BR24" s="243"/>
      <c r="BS24" s="243"/>
      <c r="BT24" s="244"/>
    </row>
    <row r="25" spans="2:72" ht="15" customHeight="1">
      <c r="B25" s="180" t="s">
        <v>66</v>
      </c>
      <c r="C25" s="30">
        <f>SUM(E25:BL25)</f>
        <v>0</v>
      </c>
      <c r="D25" s="23"/>
      <c r="E25" s="43"/>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39"/>
      <c r="BB25" s="39"/>
      <c r="BC25" s="39"/>
      <c r="BD25" s="39"/>
      <c r="BE25" s="39"/>
      <c r="BF25" s="39"/>
      <c r="BG25" s="39"/>
      <c r="BH25" s="39"/>
      <c r="BI25" s="39"/>
      <c r="BJ25" s="39"/>
      <c r="BK25" s="39"/>
      <c r="BL25" s="106"/>
      <c r="BO25" s="248" t="s">
        <v>2</v>
      </c>
      <c r="BP25" s="243"/>
      <c r="BQ25" s="243"/>
      <c r="BR25" s="243"/>
      <c r="BS25" s="243"/>
      <c r="BT25" s="244"/>
    </row>
    <row r="26" spans="2:72" ht="15" customHeight="1">
      <c r="B26" s="180" t="s">
        <v>67</v>
      </c>
      <c r="C26" s="30">
        <f>SUM(E26:BL26)</f>
        <v>0</v>
      </c>
      <c r="D26" s="23"/>
      <c r="E26" s="43"/>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39"/>
      <c r="BB26" s="39"/>
      <c r="BC26" s="39"/>
      <c r="BD26" s="39"/>
      <c r="BE26" s="39"/>
      <c r="BF26" s="39"/>
      <c r="BG26" s="39"/>
      <c r="BH26" s="39"/>
      <c r="BI26" s="39"/>
      <c r="BJ26" s="39"/>
      <c r="BK26" s="39"/>
      <c r="BL26" s="106"/>
      <c r="BO26" s="248" t="s">
        <v>2</v>
      </c>
      <c r="BP26" s="243"/>
      <c r="BQ26" s="243"/>
      <c r="BR26" s="243"/>
      <c r="BS26" s="243"/>
      <c r="BT26" s="244"/>
    </row>
    <row r="27" spans="2:72" ht="15" customHeight="1">
      <c r="B27" s="180" t="s">
        <v>68</v>
      </c>
      <c r="C27" s="30">
        <f>SUM(E27:BL27)</f>
        <v>0</v>
      </c>
      <c r="D27" s="23"/>
      <c r="E27" s="43"/>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39"/>
      <c r="BL27" s="106"/>
      <c r="BO27" s="248" t="s">
        <v>2</v>
      </c>
      <c r="BP27" s="243"/>
      <c r="BQ27" s="243"/>
      <c r="BR27" s="243"/>
      <c r="BS27" s="243"/>
      <c r="BT27" s="244"/>
    </row>
    <row r="28" spans="2:72" ht="15" customHeight="1">
      <c r="B28" s="27"/>
      <c r="C28" s="30"/>
      <c r="D28" s="23"/>
      <c r="E28" s="43"/>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K28" s="39"/>
      <c r="BL28" s="106"/>
      <c r="BO28" s="242" t="s">
        <v>1</v>
      </c>
      <c r="BP28" s="243"/>
      <c r="BQ28" s="243"/>
      <c r="BR28" s="243"/>
      <c r="BS28" s="243"/>
      <c r="BT28" s="244"/>
    </row>
    <row r="29" spans="2:72" ht="15" customHeight="1">
      <c r="B29" s="49" t="s">
        <v>69</v>
      </c>
      <c r="C29" s="112">
        <f>SUM(C24:C27)</f>
        <v>0</v>
      </c>
      <c r="D29" s="113"/>
      <c r="E29" s="114">
        <f aca="true" t="shared" si="6" ref="E29:AJ29">SUM(E24:E27)</f>
        <v>0</v>
      </c>
      <c r="F29" s="115">
        <f t="shared" si="6"/>
        <v>0</v>
      </c>
      <c r="G29" s="115">
        <f t="shared" si="6"/>
        <v>0</v>
      </c>
      <c r="H29" s="115">
        <f t="shared" si="6"/>
        <v>0</v>
      </c>
      <c r="I29" s="115">
        <f t="shared" si="6"/>
        <v>0</v>
      </c>
      <c r="J29" s="115">
        <f t="shared" si="6"/>
        <v>0</v>
      </c>
      <c r="K29" s="115">
        <f t="shared" si="6"/>
        <v>0</v>
      </c>
      <c r="L29" s="115">
        <f t="shared" si="6"/>
        <v>0</v>
      </c>
      <c r="M29" s="115">
        <f t="shared" si="6"/>
        <v>0</v>
      </c>
      <c r="N29" s="115">
        <f t="shared" si="6"/>
        <v>0</v>
      </c>
      <c r="O29" s="115">
        <f t="shared" si="6"/>
        <v>0</v>
      </c>
      <c r="P29" s="115">
        <f t="shared" si="6"/>
        <v>0</v>
      </c>
      <c r="Q29" s="115">
        <f t="shared" si="6"/>
        <v>0</v>
      </c>
      <c r="R29" s="115">
        <f t="shared" si="6"/>
        <v>0</v>
      </c>
      <c r="S29" s="115">
        <f t="shared" si="6"/>
        <v>0</v>
      </c>
      <c r="T29" s="115">
        <f t="shared" si="6"/>
        <v>0</v>
      </c>
      <c r="U29" s="115">
        <f t="shared" si="6"/>
        <v>0</v>
      </c>
      <c r="V29" s="115">
        <f t="shared" si="6"/>
        <v>0</v>
      </c>
      <c r="W29" s="115">
        <f t="shared" si="6"/>
        <v>0</v>
      </c>
      <c r="X29" s="115">
        <f t="shared" si="6"/>
        <v>0</v>
      </c>
      <c r="Y29" s="115">
        <f t="shared" si="6"/>
        <v>0</v>
      </c>
      <c r="Z29" s="115">
        <f t="shared" si="6"/>
        <v>0</v>
      </c>
      <c r="AA29" s="115">
        <f t="shared" si="6"/>
        <v>0</v>
      </c>
      <c r="AB29" s="115">
        <f t="shared" si="6"/>
        <v>0</v>
      </c>
      <c r="AC29" s="115">
        <f t="shared" si="6"/>
        <v>0</v>
      </c>
      <c r="AD29" s="115">
        <f t="shared" si="6"/>
        <v>0</v>
      </c>
      <c r="AE29" s="115">
        <f t="shared" si="6"/>
        <v>0</v>
      </c>
      <c r="AF29" s="115">
        <f t="shared" si="6"/>
        <v>0</v>
      </c>
      <c r="AG29" s="115">
        <f t="shared" si="6"/>
        <v>0</v>
      </c>
      <c r="AH29" s="115">
        <f t="shared" si="6"/>
        <v>0</v>
      </c>
      <c r="AI29" s="115">
        <f t="shared" si="6"/>
        <v>0</v>
      </c>
      <c r="AJ29" s="115">
        <f t="shared" si="6"/>
        <v>0</v>
      </c>
      <c r="AK29" s="115">
        <f aca="true" t="shared" si="7" ref="AK29:BL29">SUM(AK24:AK27)</f>
        <v>0</v>
      </c>
      <c r="AL29" s="115">
        <f t="shared" si="7"/>
        <v>0</v>
      </c>
      <c r="AM29" s="115">
        <f t="shared" si="7"/>
        <v>0</v>
      </c>
      <c r="AN29" s="115">
        <f t="shared" si="7"/>
        <v>0</v>
      </c>
      <c r="AO29" s="115">
        <f t="shared" si="7"/>
        <v>0</v>
      </c>
      <c r="AP29" s="115">
        <f t="shared" si="7"/>
        <v>0</v>
      </c>
      <c r="AQ29" s="115">
        <f t="shared" si="7"/>
        <v>0</v>
      </c>
      <c r="AR29" s="115">
        <f t="shared" si="7"/>
        <v>0</v>
      </c>
      <c r="AS29" s="115">
        <f t="shared" si="7"/>
        <v>0</v>
      </c>
      <c r="AT29" s="115">
        <f t="shared" si="7"/>
        <v>0</v>
      </c>
      <c r="AU29" s="115">
        <f t="shared" si="7"/>
        <v>0</v>
      </c>
      <c r="AV29" s="115">
        <f t="shared" si="7"/>
        <v>0</v>
      </c>
      <c r="AW29" s="115">
        <f t="shared" si="7"/>
        <v>0</v>
      </c>
      <c r="AX29" s="115">
        <f t="shared" si="7"/>
        <v>0</v>
      </c>
      <c r="AY29" s="115">
        <f t="shared" si="7"/>
        <v>0</v>
      </c>
      <c r="AZ29" s="115">
        <f t="shared" si="7"/>
        <v>0</v>
      </c>
      <c r="BA29" s="115">
        <f t="shared" si="7"/>
        <v>0</v>
      </c>
      <c r="BB29" s="115">
        <f t="shared" si="7"/>
        <v>0</v>
      </c>
      <c r="BC29" s="115">
        <f t="shared" si="7"/>
        <v>0</v>
      </c>
      <c r="BD29" s="115">
        <f t="shared" si="7"/>
        <v>0</v>
      </c>
      <c r="BE29" s="115">
        <f t="shared" si="7"/>
        <v>0</v>
      </c>
      <c r="BF29" s="115">
        <f t="shared" si="7"/>
        <v>0</v>
      </c>
      <c r="BG29" s="115">
        <f t="shared" si="7"/>
        <v>0</v>
      </c>
      <c r="BH29" s="115">
        <f t="shared" si="7"/>
        <v>0</v>
      </c>
      <c r="BI29" s="115">
        <f t="shared" si="7"/>
        <v>0</v>
      </c>
      <c r="BJ29" s="115">
        <f t="shared" si="7"/>
        <v>0</v>
      </c>
      <c r="BK29" s="115">
        <f t="shared" si="7"/>
        <v>0</v>
      </c>
      <c r="BL29" s="116">
        <f t="shared" si="7"/>
        <v>0</v>
      </c>
      <c r="BO29" s="242" t="s">
        <v>1</v>
      </c>
      <c r="BP29" s="243"/>
      <c r="BQ29" s="243"/>
      <c r="BR29" s="243"/>
      <c r="BS29" s="243"/>
      <c r="BT29" s="244"/>
    </row>
    <row r="30" spans="2:72" ht="15" customHeight="1">
      <c r="B30" s="8"/>
      <c r="C30" s="30"/>
      <c r="D30" s="23"/>
      <c r="E30" s="43"/>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9"/>
      <c r="BL30" s="106"/>
      <c r="BO30" s="248"/>
      <c r="BP30" s="243"/>
      <c r="BQ30" s="243"/>
      <c r="BR30" s="243"/>
      <c r="BS30" s="243"/>
      <c r="BT30" s="244"/>
    </row>
    <row r="31" spans="2:72" ht="15" customHeight="1">
      <c r="B31" s="8"/>
      <c r="C31" s="30"/>
      <c r="D31" s="23"/>
      <c r="E31" s="43"/>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c r="BI31" s="39"/>
      <c r="BJ31" s="39"/>
      <c r="BK31" s="39"/>
      <c r="BL31" s="106"/>
      <c r="BO31" s="248"/>
      <c r="BP31" s="243"/>
      <c r="BQ31" s="243"/>
      <c r="BR31" s="243"/>
      <c r="BS31" s="243"/>
      <c r="BT31" s="244"/>
    </row>
    <row r="32" spans="2:72" ht="15" customHeight="1">
      <c r="B32" s="48" t="s">
        <v>70</v>
      </c>
      <c r="C32" s="30"/>
      <c r="D32" s="23"/>
      <c r="E32" s="43"/>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c r="BH32" s="39"/>
      <c r="BI32" s="39"/>
      <c r="BJ32" s="39"/>
      <c r="BK32" s="39"/>
      <c r="BL32" s="106"/>
      <c r="BO32" s="249"/>
      <c r="BP32" s="250"/>
      <c r="BQ32" s="250"/>
      <c r="BR32" s="250"/>
      <c r="BS32" s="250"/>
      <c r="BT32" s="251"/>
    </row>
    <row r="33" spans="2:72" ht="15" customHeight="1">
      <c r="B33" s="26" t="s">
        <v>71</v>
      </c>
      <c r="C33" s="30">
        <f>SUM(E33:BL33)</f>
        <v>0</v>
      </c>
      <c r="D33" s="23"/>
      <c r="E33" s="43"/>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c r="BC33" s="39"/>
      <c r="BD33" s="39"/>
      <c r="BE33" s="39"/>
      <c r="BF33" s="39"/>
      <c r="BG33" s="39"/>
      <c r="BH33" s="39"/>
      <c r="BI33" s="39"/>
      <c r="BJ33" s="39"/>
      <c r="BK33" s="39"/>
      <c r="BL33" s="106"/>
      <c r="BO33" s="248" t="s">
        <v>2</v>
      </c>
      <c r="BP33" s="243"/>
      <c r="BQ33" s="243"/>
      <c r="BR33" s="243"/>
      <c r="BS33" s="243"/>
      <c r="BT33" s="244"/>
    </row>
    <row r="34" spans="2:72" ht="15" customHeight="1">
      <c r="B34" s="26" t="s">
        <v>72</v>
      </c>
      <c r="C34" s="30">
        <f>SUM(E34:BL34)</f>
        <v>0</v>
      </c>
      <c r="D34" s="23"/>
      <c r="E34" s="43"/>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c r="BG34" s="39"/>
      <c r="BH34" s="39"/>
      <c r="BI34" s="39"/>
      <c r="BJ34" s="39"/>
      <c r="BK34" s="39"/>
      <c r="BL34" s="106"/>
      <c r="BO34" s="248" t="s">
        <v>2</v>
      </c>
      <c r="BP34" s="243"/>
      <c r="BQ34" s="243"/>
      <c r="BR34" s="243"/>
      <c r="BS34" s="243"/>
      <c r="BT34" s="244"/>
    </row>
    <row r="35" spans="2:72" ht="15" customHeight="1">
      <c r="B35" s="26" t="s">
        <v>73</v>
      </c>
      <c r="C35" s="30">
        <f>SUM(E35:BL35)</f>
        <v>0</v>
      </c>
      <c r="D35" s="23"/>
      <c r="E35" s="43"/>
      <c r="F35" s="39"/>
      <c r="G35" s="39"/>
      <c r="H35" s="39"/>
      <c r="I35" s="39"/>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c r="AZ35" s="39"/>
      <c r="BA35" s="39"/>
      <c r="BB35" s="39"/>
      <c r="BC35" s="39"/>
      <c r="BD35" s="39"/>
      <c r="BE35" s="39"/>
      <c r="BF35" s="39"/>
      <c r="BG35" s="39"/>
      <c r="BH35" s="39"/>
      <c r="BI35" s="39"/>
      <c r="BJ35" s="39"/>
      <c r="BK35" s="39"/>
      <c r="BL35" s="106"/>
      <c r="BO35" s="248" t="s">
        <v>2</v>
      </c>
      <c r="BP35" s="243"/>
      <c r="BQ35" s="243"/>
      <c r="BR35" s="243"/>
      <c r="BS35" s="243"/>
      <c r="BT35" s="244"/>
    </row>
    <row r="36" spans="2:72" ht="15" customHeight="1">
      <c r="B36" s="8"/>
      <c r="C36" s="30"/>
      <c r="D36" s="23"/>
      <c r="E36" s="43"/>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c r="AY36" s="39"/>
      <c r="AZ36" s="39"/>
      <c r="BA36" s="39"/>
      <c r="BB36" s="39"/>
      <c r="BC36" s="39"/>
      <c r="BD36" s="39"/>
      <c r="BE36" s="39"/>
      <c r="BF36" s="39"/>
      <c r="BG36" s="39"/>
      <c r="BH36" s="39"/>
      <c r="BI36" s="39"/>
      <c r="BJ36" s="39"/>
      <c r="BK36" s="39"/>
      <c r="BL36" s="106"/>
      <c r="BO36" s="242" t="s">
        <v>1</v>
      </c>
      <c r="BP36" s="243"/>
      <c r="BQ36" s="243"/>
      <c r="BR36" s="243"/>
      <c r="BS36" s="243"/>
      <c r="BT36" s="244"/>
    </row>
    <row r="37" spans="2:72" ht="15" customHeight="1">
      <c r="B37" s="49" t="s">
        <v>74</v>
      </c>
      <c r="C37" s="107">
        <f>SUM(C33:C35)</f>
        <v>0</v>
      </c>
      <c r="D37" s="117"/>
      <c r="E37" s="118">
        <f aca="true" t="shared" si="8" ref="E37:AJ37">SUM(E33:E35)</f>
        <v>0</v>
      </c>
      <c r="F37" s="119">
        <f t="shared" si="8"/>
        <v>0</v>
      </c>
      <c r="G37" s="119">
        <f t="shared" si="8"/>
        <v>0</v>
      </c>
      <c r="H37" s="119">
        <f t="shared" si="8"/>
        <v>0</v>
      </c>
      <c r="I37" s="119">
        <f t="shared" si="8"/>
        <v>0</v>
      </c>
      <c r="J37" s="119">
        <f t="shared" si="8"/>
        <v>0</v>
      </c>
      <c r="K37" s="119">
        <f t="shared" si="8"/>
        <v>0</v>
      </c>
      <c r="L37" s="119">
        <f t="shared" si="8"/>
        <v>0</v>
      </c>
      <c r="M37" s="119">
        <f t="shared" si="8"/>
        <v>0</v>
      </c>
      <c r="N37" s="119">
        <f t="shared" si="8"/>
        <v>0</v>
      </c>
      <c r="O37" s="119">
        <f t="shared" si="8"/>
        <v>0</v>
      </c>
      <c r="P37" s="119">
        <f t="shared" si="8"/>
        <v>0</v>
      </c>
      <c r="Q37" s="119">
        <f t="shared" si="8"/>
        <v>0</v>
      </c>
      <c r="R37" s="119">
        <f t="shared" si="8"/>
        <v>0</v>
      </c>
      <c r="S37" s="119">
        <f t="shared" si="8"/>
        <v>0</v>
      </c>
      <c r="T37" s="119">
        <f t="shared" si="8"/>
        <v>0</v>
      </c>
      <c r="U37" s="119">
        <f t="shared" si="8"/>
        <v>0</v>
      </c>
      <c r="V37" s="119">
        <f t="shared" si="8"/>
        <v>0</v>
      </c>
      <c r="W37" s="119">
        <f t="shared" si="8"/>
        <v>0</v>
      </c>
      <c r="X37" s="119">
        <f t="shared" si="8"/>
        <v>0</v>
      </c>
      <c r="Y37" s="119">
        <f t="shared" si="8"/>
        <v>0</v>
      </c>
      <c r="Z37" s="119">
        <f t="shared" si="8"/>
        <v>0</v>
      </c>
      <c r="AA37" s="119">
        <f t="shared" si="8"/>
        <v>0</v>
      </c>
      <c r="AB37" s="119">
        <f t="shared" si="8"/>
        <v>0</v>
      </c>
      <c r="AC37" s="119">
        <f t="shared" si="8"/>
        <v>0</v>
      </c>
      <c r="AD37" s="119">
        <f t="shared" si="8"/>
        <v>0</v>
      </c>
      <c r="AE37" s="119">
        <f t="shared" si="8"/>
        <v>0</v>
      </c>
      <c r="AF37" s="119">
        <f t="shared" si="8"/>
        <v>0</v>
      </c>
      <c r="AG37" s="119">
        <f t="shared" si="8"/>
        <v>0</v>
      </c>
      <c r="AH37" s="119">
        <f t="shared" si="8"/>
        <v>0</v>
      </c>
      <c r="AI37" s="119">
        <f t="shared" si="8"/>
        <v>0</v>
      </c>
      <c r="AJ37" s="119">
        <f t="shared" si="8"/>
        <v>0</v>
      </c>
      <c r="AK37" s="119">
        <f aca="true" t="shared" si="9" ref="AK37:BL37">SUM(AK33:AK35)</f>
        <v>0</v>
      </c>
      <c r="AL37" s="119">
        <f t="shared" si="9"/>
        <v>0</v>
      </c>
      <c r="AM37" s="119">
        <f t="shared" si="9"/>
        <v>0</v>
      </c>
      <c r="AN37" s="119">
        <f t="shared" si="9"/>
        <v>0</v>
      </c>
      <c r="AO37" s="119">
        <f t="shared" si="9"/>
        <v>0</v>
      </c>
      <c r="AP37" s="119">
        <f t="shared" si="9"/>
        <v>0</v>
      </c>
      <c r="AQ37" s="119">
        <f t="shared" si="9"/>
        <v>0</v>
      </c>
      <c r="AR37" s="119">
        <f t="shared" si="9"/>
        <v>0</v>
      </c>
      <c r="AS37" s="119">
        <f t="shared" si="9"/>
        <v>0</v>
      </c>
      <c r="AT37" s="119">
        <f t="shared" si="9"/>
        <v>0</v>
      </c>
      <c r="AU37" s="119">
        <f t="shared" si="9"/>
        <v>0</v>
      </c>
      <c r="AV37" s="119">
        <f t="shared" si="9"/>
        <v>0</v>
      </c>
      <c r="AW37" s="119">
        <f t="shared" si="9"/>
        <v>0</v>
      </c>
      <c r="AX37" s="119">
        <f t="shared" si="9"/>
        <v>0</v>
      </c>
      <c r="AY37" s="119">
        <f t="shared" si="9"/>
        <v>0</v>
      </c>
      <c r="AZ37" s="119">
        <f t="shared" si="9"/>
        <v>0</v>
      </c>
      <c r="BA37" s="119">
        <f t="shared" si="9"/>
        <v>0</v>
      </c>
      <c r="BB37" s="119">
        <f t="shared" si="9"/>
        <v>0</v>
      </c>
      <c r="BC37" s="119">
        <f t="shared" si="9"/>
        <v>0</v>
      </c>
      <c r="BD37" s="119">
        <f t="shared" si="9"/>
        <v>0</v>
      </c>
      <c r="BE37" s="119">
        <f t="shared" si="9"/>
        <v>0</v>
      </c>
      <c r="BF37" s="119">
        <f t="shared" si="9"/>
        <v>0</v>
      </c>
      <c r="BG37" s="119">
        <f t="shared" si="9"/>
        <v>0</v>
      </c>
      <c r="BH37" s="119">
        <f t="shared" si="9"/>
        <v>0</v>
      </c>
      <c r="BI37" s="119">
        <f t="shared" si="9"/>
        <v>0</v>
      </c>
      <c r="BJ37" s="119">
        <f t="shared" si="9"/>
        <v>0</v>
      </c>
      <c r="BK37" s="119">
        <f t="shared" si="9"/>
        <v>0</v>
      </c>
      <c r="BL37" s="120">
        <f t="shared" si="9"/>
        <v>0</v>
      </c>
      <c r="BO37" s="242" t="s">
        <v>1</v>
      </c>
      <c r="BP37" s="243"/>
      <c r="BQ37" s="243"/>
      <c r="BR37" s="243"/>
      <c r="BS37" s="243"/>
      <c r="BT37" s="244"/>
    </row>
    <row r="38" spans="2:72" ht="15" customHeight="1">
      <c r="B38" s="8"/>
      <c r="C38" s="30"/>
      <c r="D38" s="23"/>
      <c r="E38" s="43"/>
      <c r="F38" s="39"/>
      <c r="G38" s="39"/>
      <c r="H38" s="39"/>
      <c r="I38" s="39"/>
      <c r="J38" s="39"/>
      <c r="K38" s="39"/>
      <c r="L38" s="39"/>
      <c r="M38" s="39"/>
      <c r="N38" s="39"/>
      <c r="O38" s="39"/>
      <c r="P38" s="39"/>
      <c r="Q38" s="39"/>
      <c r="R38" s="39"/>
      <c r="S38" s="39"/>
      <c r="T38" s="39"/>
      <c r="U38" s="39"/>
      <c r="V38" s="39"/>
      <c r="W38" s="39"/>
      <c r="X38" s="39"/>
      <c r="Y38" s="39"/>
      <c r="Z38" s="39"/>
      <c r="AA38" s="39"/>
      <c r="AB38" s="39"/>
      <c r="AC38" s="39"/>
      <c r="AD38" s="39"/>
      <c r="AE38" s="39"/>
      <c r="AF38" s="39"/>
      <c r="AG38" s="39"/>
      <c r="AH38" s="39"/>
      <c r="AI38" s="39"/>
      <c r="AJ38" s="39"/>
      <c r="AK38" s="39"/>
      <c r="AL38" s="39"/>
      <c r="AM38" s="39"/>
      <c r="AN38" s="39"/>
      <c r="AO38" s="39"/>
      <c r="AP38" s="39"/>
      <c r="AQ38" s="39"/>
      <c r="AR38" s="39"/>
      <c r="AS38" s="39"/>
      <c r="AT38" s="39"/>
      <c r="AU38" s="39"/>
      <c r="AV38" s="39"/>
      <c r="AW38" s="39"/>
      <c r="AX38" s="39"/>
      <c r="AY38" s="39"/>
      <c r="AZ38" s="39"/>
      <c r="BA38" s="39"/>
      <c r="BB38" s="39"/>
      <c r="BC38" s="39"/>
      <c r="BD38" s="39"/>
      <c r="BE38" s="39"/>
      <c r="BF38" s="39"/>
      <c r="BG38" s="39"/>
      <c r="BH38" s="39"/>
      <c r="BI38" s="39"/>
      <c r="BJ38" s="39"/>
      <c r="BK38" s="39"/>
      <c r="BL38" s="106"/>
      <c r="BO38" s="242" t="s">
        <v>1</v>
      </c>
      <c r="BP38" s="243"/>
      <c r="BQ38" s="243"/>
      <c r="BR38" s="243"/>
      <c r="BS38" s="243"/>
      <c r="BT38" s="244"/>
    </row>
    <row r="39" spans="2:72" ht="15" customHeight="1">
      <c r="B39" s="49" t="s">
        <v>75</v>
      </c>
      <c r="C39" s="107">
        <f>SUM(C21,C29,C37)</f>
        <v>0</v>
      </c>
      <c r="D39" s="108"/>
      <c r="E39" s="109">
        <f aca="true" t="shared" si="10" ref="E39:AJ39">SUM(E21,E29,E37)</f>
        <v>0</v>
      </c>
      <c r="F39" s="110">
        <f t="shared" si="10"/>
        <v>0</v>
      </c>
      <c r="G39" s="110">
        <f t="shared" si="10"/>
        <v>0</v>
      </c>
      <c r="H39" s="110">
        <f t="shared" si="10"/>
        <v>0</v>
      </c>
      <c r="I39" s="110">
        <f t="shared" si="10"/>
        <v>0</v>
      </c>
      <c r="J39" s="110">
        <f t="shared" si="10"/>
        <v>0</v>
      </c>
      <c r="K39" s="110">
        <f t="shared" si="10"/>
        <v>0</v>
      </c>
      <c r="L39" s="110">
        <f t="shared" si="10"/>
        <v>0</v>
      </c>
      <c r="M39" s="110">
        <f t="shared" si="10"/>
        <v>0</v>
      </c>
      <c r="N39" s="110">
        <f t="shared" si="10"/>
        <v>0</v>
      </c>
      <c r="O39" s="110">
        <f t="shared" si="10"/>
        <v>0</v>
      </c>
      <c r="P39" s="110">
        <f t="shared" si="10"/>
        <v>0</v>
      </c>
      <c r="Q39" s="110">
        <f t="shared" si="10"/>
        <v>0</v>
      </c>
      <c r="R39" s="110">
        <f t="shared" si="10"/>
        <v>0</v>
      </c>
      <c r="S39" s="110">
        <f t="shared" si="10"/>
        <v>0</v>
      </c>
      <c r="T39" s="110">
        <f t="shared" si="10"/>
        <v>0</v>
      </c>
      <c r="U39" s="110">
        <f t="shared" si="10"/>
        <v>0</v>
      </c>
      <c r="V39" s="110">
        <f t="shared" si="10"/>
        <v>0</v>
      </c>
      <c r="W39" s="110">
        <f t="shared" si="10"/>
        <v>0</v>
      </c>
      <c r="X39" s="110">
        <f t="shared" si="10"/>
        <v>0</v>
      </c>
      <c r="Y39" s="110">
        <f t="shared" si="10"/>
        <v>0</v>
      </c>
      <c r="Z39" s="110">
        <f t="shared" si="10"/>
        <v>0</v>
      </c>
      <c r="AA39" s="110">
        <f t="shared" si="10"/>
        <v>0</v>
      </c>
      <c r="AB39" s="110">
        <f t="shared" si="10"/>
        <v>0</v>
      </c>
      <c r="AC39" s="110">
        <f t="shared" si="10"/>
        <v>0</v>
      </c>
      <c r="AD39" s="110">
        <f t="shared" si="10"/>
        <v>0</v>
      </c>
      <c r="AE39" s="110">
        <f t="shared" si="10"/>
        <v>0</v>
      </c>
      <c r="AF39" s="110">
        <f t="shared" si="10"/>
        <v>0</v>
      </c>
      <c r="AG39" s="110">
        <f t="shared" si="10"/>
        <v>0</v>
      </c>
      <c r="AH39" s="110">
        <f t="shared" si="10"/>
        <v>0</v>
      </c>
      <c r="AI39" s="110">
        <f t="shared" si="10"/>
        <v>0</v>
      </c>
      <c r="AJ39" s="110">
        <f t="shared" si="10"/>
        <v>0</v>
      </c>
      <c r="AK39" s="110">
        <f aca="true" t="shared" si="11" ref="AK39:BL39">SUM(AK21,AK29,AK37)</f>
        <v>0</v>
      </c>
      <c r="AL39" s="110">
        <f t="shared" si="11"/>
        <v>0</v>
      </c>
      <c r="AM39" s="110">
        <f t="shared" si="11"/>
        <v>0</v>
      </c>
      <c r="AN39" s="110">
        <f t="shared" si="11"/>
        <v>0</v>
      </c>
      <c r="AO39" s="110">
        <f t="shared" si="11"/>
        <v>0</v>
      </c>
      <c r="AP39" s="110">
        <f t="shared" si="11"/>
        <v>0</v>
      </c>
      <c r="AQ39" s="110">
        <f t="shared" si="11"/>
        <v>0</v>
      </c>
      <c r="AR39" s="110">
        <f t="shared" si="11"/>
        <v>0</v>
      </c>
      <c r="AS39" s="110">
        <f t="shared" si="11"/>
        <v>0</v>
      </c>
      <c r="AT39" s="110">
        <f t="shared" si="11"/>
        <v>0</v>
      </c>
      <c r="AU39" s="110">
        <f t="shared" si="11"/>
        <v>0</v>
      </c>
      <c r="AV39" s="110">
        <f t="shared" si="11"/>
        <v>0</v>
      </c>
      <c r="AW39" s="110">
        <f t="shared" si="11"/>
        <v>0</v>
      </c>
      <c r="AX39" s="110">
        <f t="shared" si="11"/>
        <v>0</v>
      </c>
      <c r="AY39" s="110">
        <f t="shared" si="11"/>
        <v>0</v>
      </c>
      <c r="AZ39" s="110">
        <f t="shared" si="11"/>
        <v>0</v>
      </c>
      <c r="BA39" s="110">
        <f t="shared" si="11"/>
        <v>0</v>
      </c>
      <c r="BB39" s="110">
        <f t="shared" si="11"/>
        <v>0</v>
      </c>
      <c r="BC39" s="110">
        <f t="shared" si="11"/>
        <v>0</v>
      </c>
      <c r="BD39" s="110">
        <f t="shared" si="11"/>
        <v>0</v>
      </c>
      <c r="BE39" s="110">
        <f t="shared" si="11"/>
        <v>0</v>
      </c>
      <c r="BF39" s="110">
        <f t="shared" si="11"/>
        <v>0</v>
      </c>
      <c r="BG39" s="110">
        <f t="shared" si="11"/>
        <v>0</v>
      </c>
      <c r="BH39" s="110">
        <f t="shared" si="11"/>
        <v>0</v>
      </c>
      <c r="BI39" s="110">
        <f t="shared" si="11"/>
        <v>0</v>
      </c>
      <c r="BJ39" s="110">
        <f t="shared" si="11"/>
        <v>0</v>
      </c>
      <c r="BK39" s="110">
        <f t="shared" si="11"/>
        <v>0</v>
      </c>
      <c r="BL39" s="111">
        <f t="shared" si="11"/>
        <v>0</v>
      </c>
      <c r="BO39" s="242" t="s">
        <v>1</v>
      </c>
      <c r="BP39" s="243"/>
      <c r="BQ39" s="243"/>
      <c r="BR39" s="243"/>
      <c r="BS39" s="243"/>
      <c r="BT39" s="244"/>
    </row>
    <row r="40" spans="2:72" ht="15" customHeight="1">
      <c r="B40" s="8"/>
      <c r="C40" s="30"/>
      <c r="D40" s="23"/>
      <c r="E40" s="43"/>
      <c r="F40" s="39"/>
      <c r="G40" s="39"/>
      <c r="H40" s="39"/>
      <c r="I40" s="39"/>
      <c r="J40" s="39"/>
      <c r="K40" s="39"/>
      <c r="L40" s="39"/>
      <c r="M40" s="39"/>
      <c r="N40" s="39"/>
      <c r="O40" s="39"/>
      <c r="P40" s="39"/>
      <c r="Q40" s="39"/>
      <c r="R40" s="39"/>
      <c r="S40" s="39"/>
      <c r="T40" s="39"/>
      <c r="U40" s="39"/>
      <c r="V40" s="39"/>
      <c r="W40" s="39"/>
      <c r="X40" s="39"/>
      <c r="Y40" s="39"/>
      <c r="Z40" s="39"/>
      <c r="AA40" s="39"/>
      <c r="AB40" s="39"/>
      <c r="AC40" s="39"/>
      <c r="AD40" s="39"/>
      <c r="AE40" s="39"/>
      <c r="AF40" s="39"/>
      <c r="AG40" s="39"/>
      <c r="AH40" s="39"/>
      <c r="AI40" s="39"/>
      <c r="AJ40" s="39"/>
      <c r="AK40" s="39"/>
      <c r="AL40" s="39"/>
      <c r="AM40" s="39"/>
      <c r="AN40" s="39"/>
      <c r="AO40" s="39"/>
      <c r="AP40" s="39"/>
      <c r="AQ40" s="39"/>
      <c r="AR40" s="39"/>
      <c r="AS40" s="39"/>
      <c r="AT40" s="39"/>
      <c r="AU40" s="39"/>
      <c r="AV40" s="39"/>
      <c r="AW40" s="39"/>
      <c r="AX40" s="39"/>
      <c r="AY40" s="39"/>
      <c r="AZ40" s="39"/>
      <c r="BA40" s="39"/>
      <c r="BB40" s="39"/>
      <c r="BC40" s="39"/>
      <c r="BD40" s="39"/>
      <c r="BE40" s="39"/>
      <c r="BF40" s="39"/>
      <c r="BG40" s="39"/>
      <c r="BH40" s="39"/>
      <c r="BI40" s="39"/>
      <c r="BJ40" s="39"/>
      <c r="BK40" s="39"/>
      <c r="BL40" s="106"/>
      <c r="BO40" s="242" t="s">
        <v>1</v>
      </c>
      <c r="BP40" s="243"/>
      <c r="BQ40" s="243"/>
      <c r="BR40" s="243"/>
      <c r="BS40" s="243"/>
      <c r="BT40" s="244"/>
    </row>
    <row r="41" spans="2:72" ht="15" customHeight="1">
      <c r="B41" s="181" t="s">
        <v>76</v>
      </c>
      <c r="C41" s="30">
        <f>SUM(E41:BL41)</f>
        <v>0</v>
      </c>
      <c r="D41" s="23"/>
      <c r="E41" s="34">
        <f aca="true" t="shared" si="12" ref="E41:AJ41">E39*E48</f>
        <v>0</v>
      </c>
      <c r="F41" s="35">
        <f t="shared" si="12"/>
        <v>0</v>
      </c>
      <c r="G41" s="35">
        <f t="shared" si="12"/>
        <v>0</v>
      </c>
      <c r="H41" s="35">
        <f t="shared" si="12"/>
        <v>0</v>
      </c>
      <c r="I41" s="35">
        <f t="shared" si="12"/>
        <v>0</v>
      </c>
      <c r="J41" s="35">
        <f t="shared" si="12"/>
        <v>0</v>
      </c>
      <c r="K41" s="35">
        <f t="shared" si="12"/>
        <v>0</v>
      </c>
      <c r="L41" s="35">
        <f t="shared" si="12"/>
        <v>0</v>
      </c>
      <c r="M41" s="35">
        <f t="shared" si="12"/>
        <v>0</v>
      </c>
      <c r="N41" s="35">
        <f t="shared" si="12"/>
        <v>0</v>
      </c>
      <c r="O41" s="35">
        <f t="shared" si="12"/>
        <v>0</v>
      </c>
      <c r="P41" s="35">
        <f t="shared" si="12"/>
        <v>0</v>
      </c>
      <c r="Q41" s="35">
        <f t="shared" si="12"/>
        <v>0</v>
      </c>
      <c r="R41" s="35">
        <f t="shared" si="12"/>
        <v>0</v>
      </c>
      <c r="S41" s="35">
        <f t="shared" si="12"/>
        <v>0</v>
      </c>
      <c r="T41" s="35">
        <f t="shared" si="12"/>
        <v>0</v>
      </c>
      <c r="U41" s="35">
        <f t="shared" si="12"/>
        <v>0</v>
      </c>
      <c r="V41" s="35">
        <f t="shared" si="12"/>
        <v>0</v>
      </c>
      <c r="W41" s="35">
        <f t="shared" si="12"/>
        <v>0</v>
      </c>
      <c r="X41" s="35">
        <f t="shared" si="12"/>
        <v>0</v>
      </c>
      <c r="Y41" s="35">
        <f t="shared" si="12"/>
        <v>0</v>
      </c>
      <c r="Z41" s="35">
        <f t="shared" si="12"/>
        <v>0</v>
      </c>
      <c r="AA41" s="35">
        <f t="shared" si="12"/>
        <v>0</v>
      </c>
      <c r="AB41" s="35">
        <f t="shared" si="12"/>
        <v>0</v>
      </c>
      <c r="AC41" s="35">
        <f t="shared" si="12"/>
        <v>0</v>
      </c>
      <c r="AD41" s="35">
        <f t="shared" si="12"/>
        <v>0</v>
      </c>
      <c r="AE41" s="35">
        <f t="shared" si="12"/>
        <v>0</v>
      </c>
      <c r="AF41" s="35">
        <f t="shared" si="12"/>
        <v>0</v>
      </c>
      <c r="AG41" s="35">
        <f t="shared" si="12"/>
        <v>0</v>
      </c>
      <c r="AH41" s="35">
        <f t="shared" si="12"/>
        <v>0</v>
      </c>
      <c r="AI41" s="35">
        <f t="shared" si="12"/>
        <v>0</v>
      </c>
      <c r="AJ41" s="35">
        <f t="shared" si="12"/>
        <v>0</v>
      </c>
      <c r="AK41" s="35">
        <f aca="true" t="shared" si="13" ref="AK41:BL41">AK39*AK48</f>
        <v>0</v>
      </c>
      <c r="AL41" s="35">
        <f t="shared" si="13"/>
        <v>0</v>
      </c>
      <c r="AM41" s="35">
        <f t="shared" si="13"/>
        <v>0</v>
      </c>
      <c r="AN41" s="35">
        <f t="shared" si="13"/>
        <v>0</v>
      </c>
      <c r="AO41" s="35">
        <f t="shared" si="13"/>
        <v>0</v>
      </c>
      <c r="AP41" s="35">
        <f t="shared" si="13"/>
        <v>0</v>
      </c>
      <c r="AQ41" s="35">
        <f t="shared" si="13"/>
        <v>0</v>
      </c>
      <c r="AR41" s="35">
        <f t="shared" si="13"/>
        <v>0</v>
      </c>
      <c r="AS41" s="35">
        <f t="shared" si="13"/>
        <v>0</v>
      </c>
      <c r="AT41" s="35">
        <f t="shared" si="13"/>
        <v>0</v>
      </c>
      <c r="AU41" s="35">
        <f t="shared" si="13"/>
        <v>0</v>
      </c>
      <c r="AV41" s="35">
        <f t="shared" si="13"/>
        <v>0</v>
      </c>
      <c r="AW41" s="35">
        <f t="shared" si="13"/>
        <v>0</v>
      </c>
      <c r="AX41" s="35">
        <f t="shared" si="13"/>
        <v>0</v>
      </c>
      <c r="AY41" s="35">
        <f t="shared" si="13"/>
        <v>0</v>
      </c>
      <c r="AZ41" s="35">
        <f t="shared" si="13"/>
        <v>0</v>
      </c>
      <c r="BA41" s="35">
        <f t="shared" si="13"/>
        <v>0</v>
      </c>
      <c r="BB41" s="35">
        <f t="shared" si="13"/>
        <v>0</v>
      </c>
      <c r="BC41" s="35">
        <f t="shared" si="13"/>
        <v>0</v>
      </c>
      <c r="BD41" s="35">
        <f t="shared" si="13"/>
        <v>0</v>
      </c>
      <c r="BE41" s="35">
        <f t="shared" si="13"/>
        <v>0</v>
      </c>
      <c r="BF41" s="35">
        <f t="shared" si="13"/>
        <v>0</v>
      </c>
      <c r="BG41" s="35">
        <f t="shared" si="13"/>
        <v>0</v>
      </c>
      <c r="BH41" s="35">
        <f t="shared" si="13"/>
        <v>0</v>
      </c>
      <c r="BI41" s="35">
        <f t="shared" si="13"/>
        <v>0</v>
      </c>
      <c r="BJ41" s="35">
        <f t="shared" si="13"/>
        <v>0</v>
      </c>
      <c r="BK41" s="35">
        <f t="shared" si="13"/>
        <v>0</v>
      </c>
      <c r="BL41" s="36">
        <f t="shared" si="13"/>
        <v>0</v>
      </c>
      <c r="BO41" s="245" t="s">
        <v>1</v>
      </c>
      <c r="BP41" s="246"/>
      <c r="BQ41" s="246"/>
      <c r="BR41" s="246"/>
      <c r="BS41" s="246"/>
      <c r="BT41" s="247"/>
    </row>
    <row r="42" spans="2:3" ht="15" customHeight="1">
      <c r="B42" s="28"/>
      <c r="C42" s="29"/>
    </row>
    <row r="43" spans="2:3" ht="15" customHeight="1">
      <c r="B43" s="176" t="s">
        <v>78</v>
      </c>
      <c r="C43" s="31">
        <f>SUM(E41:BL41)</f>
        <v>0</v>
      </c>
    </row>
    <row r="44" spans="2:3" ht="15" customHeight="1">
      <c r="B44" s="177" t="s">
        <v>77</v>
      </c>
      <c r="C44" s="32">
        <f>$C$43/$C$52</f>
        <v>0</v>
      </c>
    </row>
    <row r="45" ht="15" customHeight="1">
      <c r="B45" s="17"/>
    </row>
    <row r="46" spans="2:64" ht="15" customHeight="1">
      <c r="B46" s="17"/>
      <c r="E46">
        <f aca="true" t="shared" si="14" ref="E46:AJ46">E11</f>
        <v>0</v>
      </c>
      <c r="F46">
        <f t="shared" si="14"/>
        <v>1</v>
      </c>
      <c r="G46">
        <f t="shared" si="14"/>
        <v>2</v>
      </c>
      <c r="H46">
        <f t="shared" si="14"/>
        <v>3</v>
      </c>
      <c r="I46">
        <f t="shared" si="14"/>
        <v>4</v>
      </c>
      <c r="J46">
        <f t="shared" si="14"/>
        <v>5</v>
      </c>
      <c r="K46">
        <f t="shared" si="14"/>
        <v>6</v>
      </c>
      <c r="L46">
        <f t="shared" si="14"/>
        <v>7</v>
      </c>
      <c r="M46">
        <f t="shared" si="14"/>
        <v>8</v>
      </c>
      <c r="N46">
        <f t="shared" si="14"/>
        <v>9</v>
      </c>
      <c r="O46">
        <f t="shared" si="14"/>
        <v>10</v>
      </c>
      <c r="P46">
        <f t="shared" si="14"/>
        <v>11</v>
      </c>
      <c r="Q46">
        <f t="shared" si="14"/>
        <v>12</v>
      </c>
      <c r="R46">
        <f t="shared" si="14"/>
        <v>13</v>
      </c>
      <c r="S46">
        <f t="shared" si="14"/>
        <v>14</v>
      </c>
      <c r="T46">
        <f t="shared" si="14"/>
        <v>15</v>
      </c>
      <c r="U46">
        <f t="shared" si="14"/>
        <v>16</v>
      </c>
      <c r="V46">
        <f t="shared" si="14"/>
        <v>17</v>
      </c>
      <c r="W46">
        <f t="shared" si="14"/>
        <v>18</v>
      </c>
      <c r="X46">
        <f t="shared" si="14"/>
        <v>19</v>
      </c>
      <c r="Y46">
        <f t="shared" si="14"/>
        <v>20</v>
      </c>
      <c r="Z46">
        <f t="shared" si="14"/>
        <v>21</v>
      </c>
      <c r="AA46">
        <f t="shared" si="14"/>
        <v>22</v>
      </c>
      <c r="AB46">
        <f t="shared" si="14"/>
        <v>23</v>
      </c>
      <c r="AC46">
        <f t="shared" si="14"/>
        <v>24</v>
      </c>
      <c r="AD46">
        <f t="shared" si="14"/>
        <v>25</v>
      </c>
      <c r="AE46">
        <f t="shared" si="14"/>
        <v>26</v>
      </c>
      <c r="AF46">
        <f t="shared" si="14"/>
        <v>27</v>
      </c>
      <c r="AG46">
        <f t="shared" si="14"/>
        <v>28</v>
      </c>
      <c r="AH46">
        <f t="shared" si="14"/>
        <v>29</v>
      </c>
      <c r="AI46">
        <f t="shared" si="14"/>
        <v>30</v>
      </c>
      <c r="AJ46">
        <f t="shared" si="14"/>
        <v>31</v>
      </c>
      <c r="AK46">
        <f aca="true" t="shared" si="15" ref="AK46:BL46">AK11</f>
        <v>32</v>
      </c>
      <c r="AL46">
        <f t="shared" si="15"/>
        <v>33</v>
      </c>
      <c r="AM46">
        <f t="shared" si="15"/>
        <v>34</v>
      </c>
      <c r="AN46">
        <f t="shared" si="15"/>
        <v>35</v>
      </c>
      <c r="AO46">
        <f t="shared" si="15"/>
        <v>36</v>
      </c>
      <c r="AP46">
        <f t="shared" si="15"/>
        <v>37</v>
      </c>
      <c r="AQ46">
        <f t="shared" si="15"/>
        <v>38</v>
      </c>
      <c r="AR46">
        <f t="shared" si="15"/>
        <v>39</v>
      </c>
      <c r="AS46">
        <f t="shared" si="15"/>
        <v>40</v>
      </c>
      <c r="AT46">
        <f t="shared" si="15"/>
        <v>41</v>
      </c>
      <c r="AU46">
        <f t="shared" si="15"/>
        <v>42</v>
      </c>
      <c r="AV46">
        <f t="shared" si="15"/>
        <v>43</v>
      </c>
      <c r="AW46">
        <f t="shared" si="15"/>
        <v>44</v>
      </c>
      <c r="AX46">
        <f t="shared" si="15"/>
        <v>45</v>
      </c>
      <c r="AY46">
        <f t="shared" si="15"/>
        <v>46</v>
      </c>
      <c r="AZ46">
        <f t="shared" si="15"/>
        <v>47</v>
      </c>
      <c r="BA46">
        <f t="shared" si="15"/>
        <v>48</v>
      </c>
      <c r="BB46">
        <f t="shared" si="15"/>
        <v>49</v>
      </c>
      <c r="BC46">
        <f t="shared" si="15"/>
        <v>50</v>
      </c>
      <c r="BD46">
        <f t="shared" si="15"/>
        <v>51</v>
      </c>
      <c r="BE46">
        <f t="shared" si="15"/>
        <v>52</v>
      </c>
      <c r="BF46">
        <f t="shared" si="15"/>
        <v>53</v>
      </c>
      <c r="BG46">
        <f t="shared" si="15"/>
        <v>54</v>
      </c>
      <c r="BH46">
        <f t="shared" si="15"/>
        <v>55</v>
      </c>
      <c r="BI46">
        <f t="shared" si="15"/>
        <v>56</v>
      </c>
      <c r="BJ46">
        <f t="shared" si="15"/>
        <v>57</v>
      </c>
      <c r="BK46">
        <f t="shared" si="15"/>
        <v>58</v>
      </c>
      <c r="BL46">
        <f t="shared" si="15"/>
        <v>59</v>
      </c>
    </row>
    <row r="47" spans="2:64" ht="15" customHeight="1">
      <c r="B47" s="14" t="s">
        <v>79</v>
      </c>
      <c r="E47" s="37">
        <v>0.035</v>
      </c>
      <c r="F47" s="37">
        <v>0.035</v>
      </c>
      <c r="G47" s="37">
        <v>0.035</v>
      </c>
      <c r="H47" s="37">
        <v>0.035</v>
      </c>
      <c r="I47" s="37">
        <v>0.035</v>
      </c>
      <c r="J47" s="37">
        <v>0.035</v>
      </c>
      <c r="K47" s="37">
        <v>0.035</v>
      </c>
      <c r="L47" s="37">
        <v>0.035</v>
      </c>
      <c r="M47" s="37">
        <v>0.035</v>
      </c>
      <c r="N47" s="37">
        <v>0.035</v>
      </c>
      <c r="O47" s="37">
        <v>0.035</v>
      </c>
      <c r="P47" s="37">
        <v>0.035</v>
      </c>
      <c r="Q47" s="37">
        <v>0.035</v>
      </c>
      <c r="R47" s="37">
        <v>0.035</v>
      </c>
      <c r="S47" s="37">
        <v>0.035</v>
      </c>
      <c r="T47" s="37">
        <v>0.035</v>
      </c>
      <c r="U47" s="37">
        <v>0.035</v>
      </c>
      <c r="V47" s="37">
        <v>0.035</v>
      </c>
      <c r="W47" s="37">
        <v>0.035</v>
      </c>
      <c r="X47" s="37">
        <v>0.035</v>
      </c>
      <c r="Y47" s="37">
        <v>0.035</v>
      </c>
      <c r="Z47" s="37">
        <v>0.035</v>
      </c>
      <c r="AA47" s="37">
        <v>0.035</v>
      </c>
      <c r="AB47" s="37">
        <v>0.035</v>
      </c>
      <c r="AC47" s="37">
        <v>0.035</v>
      </c>
      <c r="AD47" s="37">
        <v>0.035</v>
      </c>
      <c r="AE47" s="37">
        <v>0.035</v>
      </c>
      <c r="AF47" s="37">
        <v>0.035</v>
      </c>
      <c r="AG47" s="37">
        <v>0.035</v>
      </c>
      <c r="AH47" s="37">
        <v>0.035</v>
      </c>
      <c r="AI47" s="37">
        <v>0.035</v>
      </c>
      <c r="AJ47" s="38">
        <v>0.03</v>
      </c>
      <c r="AK47" s="38">
        <v>0.03</v>
      </c>
      <c r="AL47" s="38">
        <v>0.03</v>
      </c>
      <c r="AM47" s="38">
        <v>0.03</v>
      </c>
      <c r="AN47" s="38">
        <v>0.03</v>
      </c>
      <c r="AO47" s="38">
        <v>0.03</v>
      </c>
      <c r="AP47" s="38">
        <v>0.03</v>
      </c>
      <c r="AQ47" s="38">
        <v>0.03</v>
      </c>
      <c r="AR47" s="38">
        <v>0.03</v>
      </c>
      <c r="AS47" s="38">
        <v>0.03</v>
      </c>
      <c r="AT47" s="38">
        <v>0.03</v>
      </c>
      <c r="AU47" s="38">
        <v>0.03</v>
      </c>
      <c r="AV47" s="38">
        <v>0.03</v>
      </c>
      <c r="AW47" s="38">
        <v>0.03</v>
      </c>
      <c r="AX47" s="38">
        <v>0.03</v>
      </c>
      <c r="AY47" s="38">
        <v>0.03</v>
      </c>
      <c r="AZ47" s="38">
        <v>0.03</v>
      </c>
      <c r="BA47" s="38">
        <v>0.03</v>
      </c>
      <c r="BB47" s="38">
        <v>0.03</v>
      </c>
      <c r="BC47" s="38">
        <v>0.03</v>
      </c>
      <c r="BD47" s="38">
        <v>0.03</v>
      </c>
      <c r="BE47" s="38">
        <v>0.03</v>
      </c>
      <c r="BF47" s="38">
        <v>0.03</v>
      </c>
      <c r="BG47" s="38">
        <v>0.03</v>
      </c>
      <c r="BH47" s="38">
        <v>0.03</v>
      </c>
      <c r="BI47" s="38">
        <v>0.03</v>
      </c>
      <c r="BJ47" s="38">
        <v>0.03</v>
      </c>
      <c r="BK47" s="38">
        <v>0.03</v>
      </c>
      <c r="BL47" s="38">
        <v>0.03</v>
      </c>
    </row>
    <row r="48" spans="2:64" ht="15" customHeight="1">
      <c r="B48" s="14" t="s">
        <v>80</v>
      </c>
      <c r="E48" s="18">
        <f aca="true" t="shared" si="16" ref="E48:AI48">1/((1+E47)^E11)</f>
        <v>1</v>
      </c>
      <c r="F48" s="18">
        <f t="shared" si="16"/>
        <v>0.9661835748792271</v>
      </c>
      <c r="G48" s="18">
        <f t="shared" si="16"/>
        <v>0.933510700366403</v>
      </c>
      <c r="H48" s="18">
        <f t="shared" si="16"/>
        <v>0.9019427056680224</v>
      </c>
      <c r="I48" s="18">
        <f t="shared" si="16"/>
        <v>0.8714422276985724</v>
      </c>
      <c r="J48" s="18">
        <f t="shared" si="16"/>
        <v>0.8419731668585242</v>
      </c>
      <c r="K48" s="18">
        <f t="shared" si="16"/>
        <v>0.8135006443077528</v>
      </c>
      <c r="L48" s="18">
        <f t="shared" si="16"/>
        <v>0.7859909606838191</v>
      </c>
      <c r="M48" s="18">
        <f t="shared" si="16"/>
        <v>0.7594115562162506</v>
      </c>
      <c r="N48" s="18">
        <f t="shared" si="16"/>
        <v>0.7337309721896141</v>
      </c>
      <c r="O48" s="18">
        <f t="shared" si="16"/>
        <v>0.7089188137097722</v>
      </c>
      <c r="P48" s="18">
        <f t="shared" si="16"/>
        <v>0.6849457137292485</v>
      </c>
      <c r="Q48" s="18">
        <f t="shared" si="16"/>
        <v>0.661783298289129</v>
      </c>
      <c r="R48" s="18">
        <f t="shared" si="16"/>
        <v>0.6394041529363567</v>
      </c>
      <c r="S48" s="18">
        <f t="shared" si="16"/>
        <v>0.617781790276673</v>
      </c>
      <c r="T48" s="18">
        <f t="shared" si="16"/>
        <v>0.596890618624805</v>
      </c>
      <c r="U48" s="18">
        <f t="shared" si="16"/>
        <v>0.5767059117147875</v>
      </c>
      <c r="V48" s="18">
        <f t="shared" si="16"/>
        <v>0.5572037794345773</v>
      </c>
      <c r="W48" s="18">
        <f t="shared" si="16"/>
        <v>0.5383611395503163</v>
      </c>
      <c r="X48" s="18">
        <f t="shared" si="16"/>
        <v>0.5201556903867791</v>
      </c>
      <c r="Y48" s="18">
        <f t="shared" si="16"/>
        <v>0.5025658844316706</v>
      </c>
      <c r="Z48" s="18">
        <f t="shared" si="16"/>
        <v>0.4855709028325321</v>
      </c>
      <c r="AA48" s="18">
        <f t="shared" si="16"/>
        <v>0.46915063075606966</v>
      </c>
      <c r="AB48" s="18">
        <f t="shared" si="16"/>
        <v>0.45328563358074364</v>
      </c>
      <c r="AC48" s="18">
        <f t="shared" si="16"/>
        <v>0.4379571338944384</v>
      </c>
      <c r="AD48" s="18">
        <f t="shared" si="16"/>
        <v>0.42314698926998884</v>
      </c>
      <c r="AE48" s="18">
        <f t="shared" si="16"/>
        <v>0.40883767079225974</v>
      </c>
      <c r="AF48" s="18">
        <f t="shared" si="16"/>
        <v>0.39501224231136206</v>
      </c>
      <c r="AG48" s="18">
        <f t="shared" si="16"/>
        <v>0.3816543403974513</v>
      </c>
      <c r="AH48" s="18">
        <f t="shared" si="16"/>
        <v>0.368748154973383</v>
      </c>
      <c r="AI48" s="18">
        <f t="shared" si="16"/>
        <v>0.35627841060230236</v>
      </c>
      <c r="AJ48" s="18">
        <f aca="true" t="shared" si="17" ref="AJ48:BL48">+AI48/(1+AJ47)</f>
        <v>0.3459013695167984</v>
      </c>
      <c r="AK48" s="18">
        <f t="shared" si="17"/>
        <v>0.3358265723464062</v>
      </c>
      <c r="AL48" s="18">
        <f t="shared" si="17"/>
        <v>0.3260452158702973</v>
      </c>
      <c r="AM48" s="18">
        <f t="shared" si="17"/>
        <v>0.3165487532721333</v>
      </c>
      <c r="AN48" s="18">
        <f t="shared" si="17"/>
        <v>0.30732888667197406</v>
      </c>
      <c r="AO48" s="18">
        <f t="shared" si="17"/>
        <v>0.29837755987570297</v>
      </c>
      <c r="AP48" s="18">
        <f t="shared" si="17"/>
        <v>0.28968695133563394</v>
      </c>
      <c r="AQ48" s="18">
        <f t="shared" si="17"/>
        <v>0.28124946731614947</v>
      </c>
      <c r="AR48" s="18">
        <f t="shared" si="17"/>
        <v>0.27305773525839755</v>
      </c>
      <c r="AS48" s="18">
        <f t="shared" si="17"/>
        <v>0.26510459733825004</v>
      </c>
      <c r="AT48" s="18">
        <f t="shared" si="17"/>
        <v>0.25738310421189325</v>
      </c>
      <c r="AU48" s="18">
        <f t="shared" si="17"/>
        <v>0.2498865089435857</v>
      </c>
      <c r="AV48" s="18">
        <f t="shared" si="17"/>
        <v>0.24260826111027736</v>
      </c>
      <c r="AW48" s="18">
        <f t="shared" si="17"/>
        <v>0.23554200107793918</v>
      </c>
      <c r="AX48" s="18">
        <f t="shared" si="17"/>
        <v>0.22868155444460114</v>
      </c>
      <c r="AY48" s="18">
        <f t="shared" si="17"/>
        <v>0.2220209266452438</v>
      </c>
      <c r="AZ48" s="18">
        <f t="shared" si="17"/>
        <v>0.21555429771382895</v>
      </c>
      <c r="BA48" s="18">
        <f t="shared" si="17"/>
        <v>0.20927601719789218</v>
      </c>
      <c r="BB48" s="18">
        <f t="shared" si="17"/>
        <v>0.20318059922125453</v>
      </c>
      <c r="BC48" s="18">
        <f t="shared" si="17"/>
        <v>0.19726271769053838</v>
      </c>
      <c r="BD48" s="18">
        <f t="shared" si="17"/>
        <v>0.1915172016412994</v>
      </c>
      <c r="BE48" s="18">
        <f t="shared" si="17"/>
        <v>0.18593903071970816</v>
      </c>
      <c r="BF48" s="18">
        <f t="shared" si="17"/>
        <v>0.18052333079583316</v>
      </c>
      <c r="BG48" s="18">
        <f t="shared" si="17"/>
        <v>0.1752653697046924</v>
      </c>
      <c r="BH48" s="18">
        <f t="shared" si="17"/>
        <v>0.17016055311135184</v>
      </c>
      <c r="BI48" s="18">
        <f t="shared" si="17"/>
        <v>0.1652044204964581</v>
      </c>
      <c r="BJ48" s="18">
        <f t="shared" si="17"/>
        <v>0.16039264125869718</v>
      </c>
      <c r="BK48" s="18">
        <f t="shared" si="17"/>
        <v>0.15572101093077395</v>
      </c>
      <c r="BL48" s="18">
        <f t="shared" si="17"/>
        <v>0.15118544750560578</v>
      </c>
    </row>
    <row r="49" spans="2:64" ht="15" customHeight="1">
      <c r="B49" s="14" t="s">
        <v>81</v>
      </c>
      <c r="E49" s="20">
        <f>E48</f>
        <v>1</v>
      </c>
      <c r="F49" s="20">
        <f aca="true" t="shared" si="18" ref="F49:AK49">+F48+E49</f>
        <v>1.9661835748792271</v>
      </c>
      <c r="G49" s="20">
        <f t="shared" si="18"/>
        <v>2.89969427524563</v>
      </c>
      <c r="H49" s="20">
        <f t="shared" si="18"/>
        <v>3.8016369809136523</v>
      </c>
      <c r="I49" s="20">
        <f t="shared" si="18"/>
        <v>4.673079208612225</v>
      </c>
      <c r="J49" s="20">
        <f t="shared" si="18"/>
        <v>5.515052375470749</v>
      </c>
      <c r="K49" s="20">
        <f t="shared" si="18"/>
        <v>6.328553019778502</v>
      </c>
      <c r="L49" s="20">
        <f t="shared" si="18"/>
        <v>7.1145439804623205</v>
      </c>
      <c r="M49" s="20">
        <f t="shared" si="18"/>
        <v>7.873955536678571</v>
      </c>
      <c r="N49" s="20">
        <f t="shared" si="18"/>
        <v>8.607686508868186</v>
      </c>
      <c r="O49" s="20">
        <f t="shared" si="18"/>
        <v>9.316605322577958</v>
      </c>
      <c r="P49" s="20">
        <f t="shared" si="18"/>
        <v>10.001551036307207</v>
      </c>
      <c r="Q49" s="20">
        <f t="shared" si="18"/>
        <v>10.663334334596335</v>
      </c>
      <c r="R49" s="20">
        <f t="shared" si="18"/>
        <v>11.302738487532691</v>
      </c>
      <c r="S49" s="20">
        <f t="shared" si="18"/>
        <v>11.920520277809365</v>
      </c>
      <c r="T49" s="20">
        <f t="shared" si="18"/>
        <v>12.51741089643417</v>
      </c>
      <c r="U49" s="20">
        <f t="shared" si="18"/>
        <v>13.094116808148957</v>
      </c>
      <c r="V49" s="20">
        <f t="shared" si="18"/>
        <v>13.651320587583534</v>
      </c>
      <c r="W49" s="20">
        <f t="shared" si="18"/>
        <v>14.18968172713385</v>
      </c>
      <c r="X49" s="20">
        <f t="shared" si="18"/>
        <v>14.70983741752063</v>
      </c>
      <c r="Y49" s="20">
        <f t="shared" si="18"/>
        <v>15.2124033019523</v>
      </c>
      <c r="Z49" s="20">
        <f t="shared" si="18"/>
        <v>15.697974204784831</v>
      </c>
      <c r="AA49" s="20">
        <f t="shared" si="18"/>
        <v>16.1671248355409</v>
      </c>
      <c r="AB49" s="20">
        <f t="shared" si="18"/>
        <v>16.620410469121644</v>
      </c>
      <c r="AC49" s="20">
        <f t="shared" si="18"/>
        <v>17.058367603016084</v>
      </c>
      <c r="AD49" s="20">
        <f t="shared" si="18"/>
        <v>17.48151459228607</v>
      </c>
      <c r="AE49" s="20">
        <f t="shared" si="18"/>
        <v>17.89035226307833</v>
      </c>
      <c r="AF49" s="20">
        <f t="shared" si="18"/>
        <v>18.285364505389694</v>
      </c>
      <c r="AG49" s="20">
        <f t="shared" si="18"/>
        <v>18.667018845787144</v>
      </c>
      <c r="AH49" s="20">
        <f t="shared" si="18"/>
        <v>19.035767000760526</v>
      </c>
      <c r="AI49" s="20">
        <f t="shared" si="18"/>
        <v>19.39204541136283</v>
      </c>
      <c r="AJ49" s="20">
        <f t="shared" si="18"/>
        <v>19.73794678087963</v>
      </c>
      <c r="AK49" s="20">
        <f t="shared" si="18"/>
        <v>20.073773353226034</v>
      </c>
      <c r="AL49" s="20">
        <f aca="true" t="shared" si="19" ref="AL49:BL49">+AL48+AK49</f>
        <v>20.399818569096333</v>
      </c>
      <c r="AM49" s="20">
        <f t="shared" si="19"/>
        <v>20.716367322368466</v>
      </c>
      <c r="AN49" s="20">
        <f t="shared" si="19"/>
        <v>21.02369620904044</v>
      </c>
      <c r="AO49" s="20">
        <f t="shared" si="19"/>
        <v>21.322073768916145</v>
      </c>
      <c r="AP49" s="20">
        <f t="shared" si="19"/>
        <v>21.61176072025178</v>
      </c>
      <c r="AQ49" s="20">
        <f t="shared" si="19"/>
        <v>21.89301018756793</v>
      </c>
      <c r="AR49" s="20">
        <f t="shared" si="19"/>
        <v>22.16606792282633</v>
      </c>
      <c r="AS49" s="20">
        <f t="shared" si="19"/>
        <v>22.43117252016458</v>
      </c>
      <c r="AT49" s="20">
        <f t="shared" si="19"/>
        <v>22.688555624376473</v>
      </c>
      <c r="AU49" s="20">
        <f t="shared" si="19"/>
        <v>22.93844213332006</v>
      </c>
      <c r="AV49" s="20">
        <f t="shared" si="19"/>
        <v>23.181050394430336</v>
      </c>
      <c r="AW49" s="20">
        <f t="shared" si="19"/>
        <v>23.416592395508275</v>
      </c>
      <c r="AX49" s="20">
        <f t="shared" si="19"/>
        <v>23.645273949952877</v>
      </c>
      <c r="AY49" s="20">
        <f t="shared" si="19"/>
        <v>23.86729487659812</v>
      </c>
      <c r="AZ49" s="20">
        <f t="shared" si="19"/>
        <v>24.08284917431195</v>
      </c>
      <c r="BA49" s="20">
        <f t="shared" si="19"/>
        <v>24.292125191509843</v>
      </c>
      <c r="BB49" s="20">
        <f t="shared" si="19"/>
        <v>24.4953057907311</v>
      </c>
      <c r="BC49" s="20">
        <f t="shared" si="19"/>
        <v>24.692568508421637</v>
      </c>
      <c r="BD49" s="20">
        <f t="shared" si="19"/>
        <v>24.884085710062937</v>
      </c>
      <c r="BE49" s="20">
        <f t="shared" si="19"/>
        <v>25.070024740782646</v>
      </c>
      <c r="BF49" s="20">
        <f t="shared" si="19"/>
        <v>25.25054807157848</v>
      </c>
      <c r="BG49" s="20">
        <f t="shared" si="19"/>
        <v>25.42581344128317</v>
      </c>
      <c r="BH49" s="20">
        <f t="shared" si="19"/>
        <v>25.595973994394523</v>
      </c>
      <c r="BI49" s="20">
        <f t="shared" si="19"/>
        <v>25.76117841489098</v>
      </c>
      <c r="BJ49" s="20">
        <f t="shared" si="19"/>
        <v>25.921571056149677</v>
      </c>
      <c r="BK49" s="20">
        <f t="shared" si="19"/>
        <v>26.07729206708045</v>
      </c>
      <c r="BL49" s="20">
        <f t="shared" si="19"/>
        <v>26.228477514586054</v>
      </c>
    </row>
    <row r="50" spans="2:64" ht="15" customHeight="1">
      <c r="B50" s="103" t="s">
        <v>82</v>
      </c>
      <c r="C50" s="9">
        <f>$C$7</f>
        <v>0</v>
      </c>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row>
    <row r="51" spans="2:64" ht="15" customHeight="1">
      <c r="B51" s="103" t="s">
        <v>83</v>
      </c>
      <c r="E51" s="20">
        <v>1</v>
      </c>
      <c r="F51" s="20">
        <f aca="true" t="shared" si="20" ref="F51:AK51">IF($C$50&gt;F46,F48,"")</f>
      </c>
      <c r="G51" s="20">
        <f t="shared" si="20"/>
      </c>
      <c r="H51" s="20">
        <f t="shared" si="20"/>
      </c>
      <c r="I51" s="20">
        <f t="shared" si="20"/>
      </c>
      <c r="J51" s="20">
        <f t="shared" si="20"/>
      </c>
      <c r="K51" s="20">
        <f t="shared" si="20"/>
      </c>
      <c r="L51" s="20">
        <f t="shared" si="20"/>
      </c>
      <c r="M51" s="20">
        <f t="shared" si="20"/>
      </c>
      <c r="N51" s="20">
        <f t="shared" si="20"/>
      </c>
      <c r="O51" s="20">
        <f t="shared" si="20"/>
      </c>
      <c r="P51" s="20">
        <f t="shared" si="20"/>
      </c>
      <c r="Q51" s="20">
        <f t="shared" si="20"/>
      </c>
      <c r="R51" s="20">
        <f t="shared" si="20"/>
      </c>
      <c r="S51" s="20">
        <f t="shared" si="20"/>
      </c>
      <c r="T51" s="20">
        <f t="shared" si="20"/>
      </c>
      <c r="U51" s="20">
        <f t="shared" si="20"/>
      </c>
      <c r="V51" s="20">
        <f t="shared" si="20"/>
      </c>
      <c r="W51" s="20">
        <f t="shared" si="20"/>
      </c>
      <c r="X51" s="20">
        <f t="shared" si="20"/>
      </c>
      <c r="Y51" s="20">
        <f t="shared" si="20"/>
      </c>
      <c r="Z51" s="20">
        <f t="shared" si="20"/>
      </c>
      <c r="AA51" s="20">
        <f t="shared" si="20"/>
      </c>
      <c r="AB51" s="20">
        <f t="shared" si="20"/>
      </c>
      <c r="AC51" s="20">
        <f t="shared" si="20"/>
      </c>
      <c r="AD51" s="20">
        <f t="shared" si="20"/>
      </c>
      <c r="AE51" s="20">
        <f t="shared" si="20"/>
      </c>
      <c r="AF51" s="20">
        <f t="shared" si="20"/>
      </c>
      <c r="AG51" s="20">
        <f t="shared" si="20"/>
      </c>
      <c r="AH51" s="20">
        <f t="shared" si="20"/>
      </c>
      <c r="AI51" s="20">
        <f t="shared" si="20"/>
      </c>
      <c r="AJ51" s="20">
        <f t="shared" si="20"/>
      </c>
      <c r="AK51" s="20">
        <f t="shared" si="20"/>
      </c>
      <c r="AL51" s="20">
        <f aca="true" t="shared" si="21" ref="AL51:BL51">IF($C$50&gt;AL46,AL48,"")</f>
      </c>
      <c r="AM51" s="20">
        <f t="shared" si="21"/>
      </c>
      <c r="AN51" s="20">
        <f t="shared" si="21"/>
      </c>
      <c r="AO51" s="20">
        <f t="shared" si="21"/>
      </c>
      <c r="AP51" s="20">
        <f t="shared" si="21"/>
      </c>
      <c r="AQ51" s="20">
        <f t="shared" si="21"/>
      </c>
      <c r="AR51" s="20">
        <f t="shared" si="21"/>
      </c>
      <c r="AS51" s="20">
        <f t="shared" si="21"/>
      </c>
      <c r="AT51" s="20">
        <f t="shared" si="21"/>
      </c>
      <c r="AU51" s="20">
        <f t="shared" si="21"/>
      </c>
      <c r="AV51" s="20">
        <f t="shared" si="21"/>
      </c>
      <c r="AW51" s="20">
        <f t="shared" si="21"/>
      </c>
      <c r="AX51" s="20">
        <f t="shared" si="21"/>
      </c>
      <c r="AY51" s="20">
        <f t="shared" si="21"/>
      </c>
      <c r="AZ51" s="20">
        <f t="shared" si="21"/>
      </c>
      <c r="BA51" s="20">
        <f t="shared" si="21"/>
      </c>
      <c r="BB51" s="20">
        <f t="shared" si="21"/>
      </c>
      <c r="BC51" s="20">
        <f t="shared" si="21"/>
      </c>
      <c r="BD51" s="20">
        <f t="shared" si="21"/>
      </c>
      <c r="BE51" s="20">
        <f t="shared" si="21"/>
      </c>
      <c r="BF51" s="20">
        <f t="shared" si="21"/>
      </c>
      <c r="BG51" s="20">
        <f t="shared" si="21"/>
      </c>
      <c r="BH51" s="20">
        <f t="shared" si="21"/>
      </c>
      <c r="BI51" s="20">
        <f t="shared" si="21"/>
      </c>
      <c r="BJ51" s="20">
        <f t="shared" si="21"/>
      </c>
      <c r="BK51" s="20">
        <f t="shared" si="21"/>
      </c>
      <c r="BL51" s="20">
        <f t="shared" si="21"/>
      </c>
    </row>
    <row r="52" spans="2:64" ht="15" customHeight="1">
      <c r="B52" s="103" t="s">
        <v>84</v>
      </c>
      <c r="C52" s="44">
        <f>SUM(E51:BL51)</f>
        <v>1</v>
      </c>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c r="BL52" s="20"/>
    </row>
    <row r="53" spans="2:64" ht="15" customHeight="1">
      <c r="B53" s="14"/>
      <c r="E53" s="20"/>
      <c r="F53" s="20"/>
      <c r="G53" s="2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c r="BL53" s="20"/>
    </row>
    <row r="54" spans="5:80" ht="15" customHeight="1">
      <c r="E54" s="10"/>
      <c r="F54" s="21"/>
      <c r="G54" s="21"/>
      <c r="H54" s="21"/>
      <c r="I54" s="21"/>
      <c r="J54" s="21"/>
      <c r="K54" s="21"/>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U54" s="21"/>
      <c r="BV54" s="21"/>
      <c r="BW54" s="21"/>
      <c r="BX54" s="21"/>
      <c r="BY54" s="21"/>
      <c r="BZ54" s="21"/>
      <c r="CA54" s="21"/>
      <c r="CB54" s="21"/>
    </row>
    <row r="55" spans="2:72" ht="15" customHeight="1">
      <c r="B55" s="14" t="s">
        <v>85</v>
      </c>
      <c r="C55" s="44">
        <f>SUM(E55:BL55)</f>
        <v>0</v>
      </c>
      <c r="E55" s="23">
        <f aca="true" t="shared" si="22" ref="E55:AJ55">(E39-E25)*E48</f>
        <v>0</v>
      </c>
      <c r="F55" s="23">
        <f t="shared" si="22"/>
        <v>0</v>
      </c>
      <c r="G55" s="23">
        <f t="shared" si="22"/>
        <v>0</v>
      </c>
      <c r="H55" s="23">
        <f t="shared" si="22"/>
        <v>0</v>
      </c>
      <c r="I55" s="23">
        <f t="shared" si="22"/>
        <v>0</v>
      </c>
      <c r="J55" s="23">
        <f t="shared" si="22"/>
        <v>0</v>
      </c>
      <c r="K55" s="23">
        <f t="shared" si="22"/>
        <v>0</v>
      </c>
      <c r="L55" s="23">
        <f t="shared" si="22"/>
        <v>0</v>
      </c>
      <c r="M55" s="23">
        <f t="shared" si="22"/>
        <v>0</v>
      </c>
      <c r="N55" s="23">
        <f t="shared" si="22"/>
        <v>0</v>
      </c>
      <c r="O55" s="23">
        <f t="shared" si="22"/>
        <v>0</v>
      </c>
      <c r="P55" s="23">
        <f t="shared" si="22"/>
        <v>0</v>
      </c>
      <c r="Q55" s="23">
        <f t="shared" si="22"/>
        <v>0</v>
      </c>
      <c r="R55" s="23">
        <f t="shared" si="22"/>
        <v>0</v>
      </c>
      <c r="S55" s="23">
        <f t="shared" si="22"/>
        <v>0</v>
      </c>
      <c r="T55" s="23">
        <f t="shared" si="22"/>
        <v>0</v>
      </c>
      <c r="U55" s="23">
        <f t="shared" si="22"/>
        <v>0</v>
      </c>
      <c r="V55" s="23">
        <f t="shared" si="22"/>
        <v>0</v>
      </c>
      <c r="W55" s="23">
        <f t="shared" si="22"/>
        <v>0</v>
      </c>
      <c r="X55" s="23">
        <f t="shared" si="22"/>
        <v>0</v>
      </c>
      <c r="Y55" s="23">
        <f t="shared" si="22"/>
        <v>0</v>
      </c>
      <c r="Z55" s="23">
        <f t="shared" si="22"/>
        <v>0</v>
      </c>
      <c r="AA55" s="23">
        <f t="shared" si="22"/>
        <v>0</v>
      </c>
      <c r="AB55" s="23">
        <f t="shared" si="22"/>
        <v>0</v>
      </c>
      <c r="AC55" s="23">
        <f t="shared" si="22"/>
        <v>0</v>
      </c>
      <c r="AD55" s="23">
        <f t="shared" si="22"/>
        <v>0</v>
      </c>
      <c r="AE55" s="23">
        <f t="shared" si="22"/>
        <v>0</v>
      </c>
      <c r="AF55" s="23">
        <f t="shared" si="22"/>
        <v>0</v>
      </c>
      <c r="AG55" s="23">
        <f t="shared" si="22"/>
        <v>0</v>
      </c>
      <c r="AH55" s="23">
        <f t="shared" si="22"/>
        <v>0</v>
      </c>
      <c r="AI55" s="23">
        <f t="shared" si="22"/>
        <v>0</v>
      </c>
      <c r="AJ55" s="23">
        <f t="shared" si="22"/>
        <v>0</v>
      </c>
      <c r="AK55" s="23">
        <f aca="true" t="shared" si="23" ref="AK55:BL55">(AK39-AK25)*AK48</f>
        <v>0</v>
      </c>
      <c r="AL55" s="23">
        <f t="shared" si="23"/>
        <v>0</v>
      </c>
      <c r="AM55" s="23">
        <f t="shared" si="23"/>
        <v>0</v>
      </c>
      <c r="AN55" s="23">
        <f t="shared" si="23"/>
        <v>0</v>
      </c>
      <c r="AO55" s="23">
        <f t="shared" si="23"/>
        <v>0</v>
      </c>
      <c r="AP55" s="23">
        <f t="shared" si="23"/>
        <v>0</v>
      </c>
      <c r="AQ55" s="23">
        <f t="shared" si="23"/>
        <v>0</v>
      </c>
      <c r="AR55" s="23">
        <f t="shared" si="23"/>
        <v>0</v>
      </c>
      <c r="AS55" s="23">
        <f t="shared" si="23"/>
        <v>0</v>
      </c>
      <c r="AT55" s="23">
        <f t="shared" si="23"/>
        <v>0</v>
      </c>
      <c r="AU55" s="23">
        <f t="shared" si="23"/>
        <v>0</v>
      </c>
      <c r="AV55" s="23">
        <f t="shared" si="23"/>
        <v>0</v>
      </c>
      <c r="AW55" s="23">
        <f t="shared" si="23"/>
        <v>0</v>
      </c>
      <c r="AX55" s="23">
        <f t="shared" si="23"/>
        <v>0</v>
      </c>
      <c r="AY55" s="23">
        <f t="shared" si="23"/>
        <v>0</v>
      </c>
      <c r="AZ55" s="23">
        <f t="shared" si="23"/>
        <v>0</v>
      </c>
      <c r="BA55" s="23">
        <f t="shared" si="23"/>
        <v>0</v>
      </c>
      <c r="BB55" s="23">
        <f t="shared" si="23"/>
        <v>0</v>
      </c>
      <c r="BC55" s="23">
        <f t="shared" si="23"/>
        <v>0</v>
      </c>
      <c r="BD55" s="23">
        <f t="shared" si="23"/>
        <v>0</v>
      </c>
      <c r="BE55" s="23">
        <f t="shared" si="23"/>
        <v>0</v>
      </c>
      <c r="BF55" s="23">
        <f t="shared" si="23"/>
        <v>0</v>
      </c>
      <c r="BG55" s="23">
        <f t="shared" si="23"/>
        <v>0</v>
      </c>
      <c r="BH55" s="23">
        <f t="shared" si="23"/>
        <v>0</v>
      </c>
      <c r="BI55" s="23">
        <f t="shared" si="23"/>
        <v>0</v>
      </c>
      <c r="BJ55" s="23">
        <f t="shared" si="23"/>
        <v>0</v>
      </c>
      <c r="BK55" s="23">
        <f t="shared" si="23"/>
        <v>0</v>
      </c>
      <c r="BL55" s="23">
        <f t="shared" si="23"/>
        <v>0</v>
      </c>
      <c r="BO55" s="21"/>
      <c r="BP55" s="21"/>
      <c r="BQ55" s="21"/>
      <c r="BR55" s="21"/>
      <c r="BS55" s="21"/>
      <c r="BT55" s="21"/>
    </row>
    <row r="56" spans="2:7" ht="15" customHeight="1">
      <c r="B56" s="14" t="s">
        <v>85</v>
      </c>
      <c r="C56" s="44">
        <f>$C$55/$C$52</f>
        <v>0</v>
      </c>
      <c r="G56" s="23"/>
    </row>
    <row r="57" ht="15" customHeight="1"/>
    <row r="58" ht="15" customHeight="1"/>
    <row r="59" ht="15" customHeight="1"/>
    <row r="60" ht="15">
      <c r="F60" s="105"/>
    </row>
  </sheetData>
  <sheetProtection/>
  <mergeCells count="30">
    <mergeCell ref="BO22:BT22"/>
    <mergeCell ref="BO17:BT17"/>
    <mergeCell ref="BO14:BT16"/>
    <mergeCell ref="C3:I5"/>
    <mergeCell ref="C2:I2"/>
    <mergeCell ref="B3:B5"/>
    <mergeCell ref="BO13:BT13"/>
    <mergeCell ref="BO24:BT24"/>
    <mergeCell ref="BO25:BT25"/>
    <mergeCell ref="BO27:BT27"/>
    <mergeCell ref="BO26:BT26"/>
    <mergeCell ref="BO32:BT32"/>
    <mergeCell ref="BO18:BT18"/>
    <mergeCell ref="BO19:BT19"/>
    <mergeCell ref="BO23:BT23"/>
    <mergeCell ref="BO20:BT20"/>
    <mergeCell ref="BO21:BT21"/>
    <mergeCell ref="BO34:BT34"/>
    <mergeCell ref="BO35:BT35"/>
    <mergeCell ref="BO28:BT28"/>
    <mergeCell ref="BO29:BT29"/>
    <mergeCell ref="BO30:BT30"/>
    <mergeCell ref="BO31:BT31"/>
    <mergeCell ref="BO33:BT33"/>
    <mergeCell ref="BO40:BT40"/>
    <mergeCell ref="BO41:BT41"/>
    <mergeCell ref="BO36:BT36"/>
    <mergeCell ref="BO37:BT37"/>
    <mergeCell ref="BO38:BT38"/>
    <mergeCell ref="BO39:BT39"/>
  </mergeCells>
  <printOptions/>
  <pageMargins left="0.75" right="0.75" top="0.71" bottom="0.7" header="0.5" footer="0.5"/>
  <pageSetup fitToWidth="3" fitToHeight="1" horizontalDpi="200" verticalDpi="200" orientation="landscape" paperSize="9" scale="41" r:id="rId3"/>
  <headerFooter alignWithMargins="0">
    <oddHeader>&amp;R&amp;"Arial,Bold"OPSIWN 3</oddHeader>
  </headerFooter>
  <legacyDrawing r:id="rId2"/>
</worksheet>
</file>

<file path=xl/worksheets/sheet6.xml><?xml version="1.0" encoding="utf-8"?>
<worksheet xmlns="http://schemas.openxmlformats.org/spreadsheetml/2006/main" xmlns:r="http://schemas.openxmlformats.org/officeDocument/2006/relationships">
  <sheetPr>
    <pageSetUpPr fitToPage="1"/>
  </sheetPr>
  <dimension ref="B2:CB60"/>
  <sheetViews>
    <sheetView zoomScale="72" zoomScaleNormal="72" zoomScalePageLayoutView="0" workbookViewId="0" topLeftCell="A1">
      <selection activeCell="A1" sqref="A1"/>
    </sheetView>
  </sheetViews>
  <sheetFormatPr defaultColWidth="8.88671875" defaultRowHeight="15"/>
  <cols>
    <col min="1" max="1" width="1.99609375" style="0" customWidth="1"/>
    <col min="2" max="2" width="55.4453125" style="0" customWidth="1"/>
    <col min="3" max="3" width="10.6640625" style="9" customWidth="1"/>
    <col min="4" max="4" width="1.99609375" style="0" customWidth="1"/>
    <col min="5" max="64" width="10.6640625" style="0" customWidth="1"/>
    <col min="67" max="67" width="11.77734375" style="0" customWidth="1"/>
    <col min="68" max="69" width="11.4453125" style="0" customWidth="1"/>
    <col min="70" max="70" width="11.77734375" style="0" customWidth="1"/>
    <col min="71" max="72" width="11.4453125" style="0" customWidth="1"/>
  </cols>
  <sheetData>
    <row r="1" ht="10.5" customHeight="1"/>
    <row r="2" spans="2:9" s="11" customFormat="1" ht="15" customHeight="1">
      <c r="B2" s="135" t="s">
        <v>93</v>
      </c>
      <c r="C2" s="276" t="s">
        <v>88</v>
      </c>
      <c r="D2" s="277"/>
      <c r="E2" s="277"/>
      <c r="F2" s="277"/>
      <c r="G2" s="277"/>
      <c r="H2" s="277"/>
      <c r="I2" s="278"/>
    </row>
    <row r="3" spans="2:9" s="11" customFormat="1" ht="20.25" customHeight="1">
      <c r="B3" s="279" t="s">
        <v>37</v>
      </c>
      <c r="C3" s="267" t="s">
        <v>89</v>
      </c>
      <c r="D3" s="268"/>
      <c r="E3" s="268"/>
      <c r="F3" s="268"/>
      <c r="G3" s="268"/>
      <c r="H3" s="268"/>
      <c r="I3" s="269"/>
    </row>
    <row r="4" spans="2:9" s="11" customFormat="1" ht="20.25" customHeight="1">
      <c r="B4" s="280"/>
      <c r="C4" s="270"/>
      <c r="D4" s="271"/>
      <c r="E4" s="271"/>
      <c r="F4" s="271"/>
      <c r="G4" s="271"/>
      <c r="H4" s="271"/>
      <c r="I4" s="272"/>
    </row>
    <row r="5" spans="2:10" s="11" customFormat="1" ht="20.25" customHeight="1">
      <c r="B5" s="281"/>
      <c r="C5" s="273"/>
      <c r="D5" s="274"/>
      <c r="E5" s="274"/>
      <c r="F5" s="274"/>
      <c r="G5" s="274"/>
      <c r="H5" s="274"/>
      <c r="I5" s="275"/>
      <c r="J5" s="15"/>
    </row>
    <row r="6" spans="2:10" s="11" customFormat="1" ht="15" customHeight="1">
      <c r="B6" s="1"/>
      <c r="C6" s="16"/>
      <c r="D6" s="16"/>
      <c r="F6" s="16"/>
      <c r="G6" s="16"/>
      <c r="H6" s="16"/>
      <c r="I6" s="16"/>
      <c r="J6" s="15"/>
    </row>
    <row r="7" spans="2:10" s="11" customFormat="1" ht="15" customHeight="1">
      <c r="B7" s="47" t="s">
        <v>39</v>
      </c>
      <c r="C7" s="22">
        <v>0</v>
      </c>
      <c r="D7" s="16"/>
      <c r="E7" s="24" t="s">
        <v>40</v>
      </c>
      <c r="F7" s="16"/>
      <c r="G7" s="16"/>
      <c r="H7" s="16"/>
      <c r="I7" s="16"/>
      <c r="J7" s="15"/>
    </row>
    <row r="8" spans="2:10" s="11" customFormat="1" ht="15" customHeight="1">
      <c r="B8" s="1"/>
      <c r="C8" s="16"/>
      <c r="D8" s="16"/>
      <c r="E8" s="16"/>
      <c r="F8" s="16"/>
      <c r="G8" s="16"/>
      <c r="H8" s="16"/>
      <c r="I8" s="16"/>
      <c r="J8" s="15"/>
    </row>
    <row r="9" spans="3:66" s="11" customFormat="1" ht="15" customHeight="1">
      <c r="C9" s="51" t="s">
        <v>94</v>
      </c>
      <c r="D9" s="12"/>
      <c r="E9" s="55" t="s">
        <v>43</v>
      </c>
      <c r="F9" s="56"/>
      <c r="G9" s="56"/>
      <c r="H9" s="56"/>
      <c r="I9" s="56" t="s">
        <v>44</v>
      </c>
      <c r="J9" s="56"/>
      <c r="K9" s="56"/>
      <c r="L9" s="56"/>
      <c r="M9" s="56"/>
      <c r="N9" s="56" t="s">
        <v>45</v>
      </c>
      <c r="O9" s="56"/>
      <c r="P9" s="56"/>
      <c r="Q9" s="56"/>
      <c r="R9" s="56"/>
      <c r="S9" s="56" t="s">
        <v>46</v>
      </c>
      <c r="T9" s="56"/>
      <c r="U9" s="56"/>
      <c r="V9" s="56"/>
      <c r="W9" s="56"/>
      <c r="X9" s="56" t="s">
        <v>47</v>
      </c>
      <c r="Y9" s="56"/>
      <c r="Z9" s="56"/>
      <c r="AA9" s="56"/>
      <c r="AB9" s="56"/>
      <c r="AC9" s="56" t="s">
        <v>48</v>
      </c>
      <c r="AD9" s="56"/>
      <c r="AE9" s="56"/>
      <c r="AF9" s="56"/>
      <c r="AG9" s="56"/>
      <c r="AH9" s="56" t="s">
        <v>49</v>
      </c>
      <c r="AI9" s="56"/>
      <c r="AJ9" s="56"/>
      <c r="AK9" s="56"/>
      <c r="AL9" s="56"/>
      <c r="AM9" s="56" t="s">
        <v>50</v>
      </c>
      <c r="AN9" s="56"/>
      <c r="AO9" s="56"/>
      <c r="AP9" s="56"/>
      <c r="AQ9" s="56"/>
      <c r="AR9" s="56" t="s">
        <v>51</v>
      </c>
      <c r="AS9" s="56"/>
      <c r="AT9" s="56"/>
      <c r="AU9" s="56"/>
      <c r="AV9" s="56"/>
      <c r="AW9" s="56" t="s">
        <v>52</v>
      </c>
      <c r="AX9" s="56"/>
      <c r="AY9" s="56"/>
      <c r="AZ9" s="56"/>
      <c r="BA9" s="56"/>
      <c r="BB9" s="56" t="s">
        <v>53</v>
      </c>
      <c r="BC9" s="56"/>
      <c r="BD9" s="56"/>
      <c r="BE9" s="56"/>
      <c r="BF9" s="56"/>
      <c r="BG9" s="56" t="s">
        <v>54</v>
      </c>
      <c r="BH9" s="56"/>
      <c r="BI9" s="56"/>
      <c r="BJ9" s="56"/>
      <c r="BK9" s="56"/>
      <c r="BL9" s="104" t="s">
        <v>55</v>
      </c>
      <c r="BM9" s="6"/>
      <c r="BN9" s="6"/>
    </row>
    <row r="10" spans="3:66" s="11" customFormat="1" ht="15" customHeight="1">
      <c r="C10" s="52" t="s">
        <v>42</v>
      </c>
      <c r="D10" s="12"/>
      <c r="E10" s="57">
        <v>2013</v>
      </c>
      <c r="F10" s="58">
        <f aca="true" t="shared" si="0" ref="F10:AK10">E10+1</f>
        <v>2014</v>
      </c>
      <c r="G10" s="58">
        <f t="shared" si="0"/>
        <v>2015</v>
      </c>
      <c r="H10" s="58">
        <f t="shared" si="0"/>
        <v>2016</v>
      </c>
      <c r="I10" s="58">
        <f t="shared" si="0"/>
        <v>2017</v>
      </c>
      <c r="J10" s="58">
        <f t="shared" si="0"/>
        <v>2018</v>
      </c>
      <c r="K10" s="58">
        <f t="shared" si="0"/>
        <v>2019</v>
      </c>
      <c r="L10" s="58">
        <f t="shared" si="0"/>
        <v>2020</v>
      </c>
      <c r="M10" s="58">
        <f t="shared" si="0"/>
        <v>2021</v>
      </c>
      <c r="N10" s="58">
        <f t="shared" si="0"/>
        <v>2022</v>
      </c>
      <c r="O10" s="58">
        <f t="shared" si="0"/>
        <v>2023</v>
      </c>
      <c r="P10" s="58">
        <f t="shared" si="0"/>
        <v>2024</v>
      </c>
      <c r="Q10" s="58">
        <f t="shared" si="0"/>
        <v>2025</v>
      </c>
      <c r="R10" s="58">
        <f t="shared" si="0"/>
        <v>2026</v>
      </c>
      <c r="S10" s="58">
        <f t="shared" si="0"/>
        <v>2027</v>
      </c>
      <c r="T10" s="58">
        <f t="shared" si="0"/>
        <v>2028</v>
      </c>
      <c r="U10" s="58">
        <f t="shared" si="0"/>
        <v>2029</v>
      </c>
      <c r="V10" s="58">
        <f t="shared" si="0"/>
        <v>2030</v>
      </c>
      <c r="W10" s="58">
        <f t="shared" si="0"/>
        <v>2031</v>
      </c>
      <c r="X10" s="58">
        <f t="shared" si="0"/>
        <v>2032</v>
      </c>
      <c r="Y10" s="58">
        <f t="shared" si="0"/>
        <v>2033</v>
      </c>
      <c r="Z10" s="58">
        <f t="shared" si="0"/>
        <v>2034</v>
      </c>
      <c r="AA10" s="58">
        <f t="shared" si="0"/>
        <v>2035</v>
      </c>
      <c r="AB10" s="58">
        <f t="shared" si="0"/>
        <v>2036</v>
      </c>
      <c r="AC10" s="58">
        <f t="shared" si="0"/>
        <v>2037</v>
      </c>
      <c r="AD10" s="58">
        <f t="shared" si="0"/>
        <v>2038</v>
      </c>
      <c r="AE10" s="58">
        <f t="shared" si="0"/>
        <v>2039</v>
      </c>
      <c r="AF10" s="58">
        <f t="shared" si="0"/>
        <v>2040</v>
      </c>
      <c r="AG10" s="58">
        <f t="shared" si="0"/>
        <v>2041</v>
      </c>
      <c r="AH10" s="58">
        <f t="shared" si="0"/>
        <v>2042</v>
      </c>
      <c r="AI10" s="58">
        <f t="shared" si="0"/>
        <v>2043</v>
      </c>
      <c r="AJ10" s="58">
        <f t="shared" si="0"/>
        <v>2044</v>
      </c>
      <c r="AK10" s="58">
        <f t="shared" si="0"/>
        <v>2045</v>
      </c>
      <c r="AL10" s="58">
        <f aca="true" t="shared" si="1" ref="AL10:BL10">AK10+1</f>
        <v>2046</v>
      </c>
      <c r="AM10" s="58">
        <f t="shared" si="1"/>
        <v>2047</v>
      </c>
      <c r="AN10" s="58">
        <f t="shared" si="1"/>
        <v>2048</v>
      </c>
      <c r="AO10" s="58">
        <f t="shared" si="1"/>
        <v>2049</v>
      </c>
      <c r="AP10" s="58">
        <f t="shared" si="1"/>
        <v>2050</v>
      </c>
      <c r="AQ10" s="58">
        <f t="shared" si="1"/>
        <v>2051</v>
      </c>
      <c r="AR10" s="58">
        <f t="shared" si="1"/>
        <v>2052</v>
      </c>
      <c r="AS10" s="58">
        <f t="shared" si="1"/>
        <v>2053</v>
      </c>
      <c r="AT10" s="58">
        <f t="shared" si="1"/>
        <v>2054</v>
      </c>
      <c r="AU10" s="58">
        <f t="shared" si="1"/>
        <v>2055</v>
      </c>
      <c r="AV10" s="58">
        <f t="shared" si="1"/>
        <v>2056</v>
      </c>
      <c r="AW10" s="58">
        <f t="shared" si="1"/>
        <v>2057</v>
      </c>
      <c r="AX10" s="58">
        <f t="shared" si="1"/>
        <v>2058</v>
      </c>
      <c r="AY10" s="58">
        <f t="shared" si="1"/>
        <v>2059</v>
      </c>
      <c r="AZ10" s="58">
        <f t="shared" si="1"/>
        <v>2060</v>
      </c>
      <c r="BA10" s="58">
        <f t="shared" si="1"/>
        <v>2061</v>
      </c>
      <c r="BB10" s="58">
        <f t="shared" si="1"/>
        <v>2062</v>
      </c>
      <c r="BC10" s="58">
        <f t="shared" si="1"/>
        <v>2063</v>
      </c>
      <c r="BD10" s="58">
        <f t="shared" si="1"/>
        <v>2064</v>
      </c>
      <c r="BE10" s="58">
        <f t="shared" si="1"/>
        <v>2065</v>
      </c>
      <c r="BF10" s="58">
        <f t="shared" si="1"/>
        <v>2066</v>
      </c>
      <c r="BG10" s="58">
        <f t="shared" si="1"/>
        <v>2067</v>
      </c>
      <c r="BH10" s="58">
        <f t="shared" si="1"/>
        <v>2068</v>
      </c>
      <c r="BI10" s="58">
        <f t="shared" si="1"/>
        <v>2069</v>
      </c>
      <c r="BJ10" s="58">
        <f t="shared" si="1"/>
        <v>2070</v>
      </c>
      <c r="BK10" s="58">
        <f t="shared" si="1"/>
        <v>2071</v>
      </c>
      <c r="BL10" s="82">
        <f t="shared" si="1"/>
        <v>2072</v>
      </c>
      <c r="BM10" s="6"/>
      <c r="BN10" s="6"/>
    </row>
    <row r="11" spans="3:72" s="11" customFormat="1" ht="15" customHeight="1">
      <c r="C11" s="53"/>
      <c r="D11" s="13"/>
      <c r="E11" s="57">
        <v>0</v>
      </c>
      <c r="F11" s="58">
        <f aca="true" t="shared" si="2" ref="F11:AK11">E11+1</f>
        <v>1</v>
      </c>
      <c r="G11" s="58">
        <f t="shared" si="2"/>
        <v>2</v>
      </c>
      <c r="H11" s="58">
        <f t="shared" si="2"/>
        <v>3</v>
      </c>
      <c r="I11" s="58">
        <f t="shared" si="2"/>
        <v>4</v>
      </c>
      <c r="J11" s="58">
        <f t="shared" si="2"/>
        <v>5</v>
      </c>
      <c r="K11" s="58">
        <f t="shared" si="2"/>
        <v>6</v>
      </c>
      <c r="L11" s="58">
        <f t="shared" si="2"/>
        <v>7</v>
      </c>
      <c r="M11" s="58">
        <f t="shared" si="2"/>
        <v>8</v>
      </c>
      <c r="N11" s="58">
        <f t="shared" si="2"/>
        <v>9</v>
      </c>
      <c r="O11" s="58">
        <f t="shared" si="2"/>
        <v>10</v>
      </c>
      <c r="P11" s="58">
        <f t="shared" si="2"/>
        <v>11</v>
      </c>
      <c r="Q11" s="58">
        <f t="shared" si="2"/>
        <v>12</v>
      </c>
      <c r="R11" s="58">
        <f t="shared" si="2"/>
        <v>13</v>
      </c>
      <c r="S11" s="58">
        <f t="shared" si="2"/>
        <v>14</v>
      </c>
      <c r="T11" s="58">
        <f t="shared" si="2"/>
        <v>15</v>
      </c>
      <c r="U11" s="58">
        <f t="shared" si="2"/>
        <v>16</v>
      </c>
      <c r="V11" s="58">
        <f t="shared" si="2"/>
        <v>17</v>
      </c>
      <c r="W11" s="58">
        <f t="shared" si="2"/>
        <v>18</v>
      </c>
      <c r="X11" s="58">
        <f t="shared" si="2"/>
        <v>19</v>
      </c>
      <c r="Y11" s="58">
        <f t="shared" si="2"/>
        <v>20</v>
      </c>
      <c r="Z11" s="58">
        <f t="shared" si="2"/>
        <v>21</v>
      </c>
      <c r="AA11" s="58">
        <f t="shared" si="2"/>
        <v>22</v>
      </c>
      <c r="AB11" s="58">
        <f t="shared" si="2"/>
        <v>23</v>
      </c>
      <c r="AC11" s="58">
        <f t="shared" si="2"/>
        <v>24</v>
      </c>
      <c r="AD11" s="58">
        <f t="shared" si="2"/>
        <v>25</v>
      </c>
      <c r="AE11" s="58">
        <f t="shared" si="2"/>
        <v>26</v>
      </c>
      <c r="AF11" s="58">
        <f t="shared" si="2"/>
        <v>27</v>
      </c>
      <c r="AG11" s="58">
        <f t="shared" si="2"/>
        <v>28</v>
      </c>
      <c r="AH11" s="58">
        <f t="shared" si="2"/>
        <v>29</v>
      </c>
      <c r="AI11" s="58">
        <f t="shared" si="2"/>
        <v>30</v>
      </c>
      <c r="AJ11" s="58">
        <f t="shared" si="2"/>
        <v>31</v>
      </c>
      <c r="AK11" s="58">
        <f t="shared" si="2"/>
        <v>32</v>
      </c>
      <c r="AL11" s="58">
        <f aca="true" t="shared" si="3" ref="AL11:BL11">AK11+1</f>
        <v>33</v>
      </c>
      <c r="AM11" s="58">
        <f t="shared" si="3"/>
        <v>34</v>
      </c>
      <c r="AN11" s="58">
        <f t="shared" si="3"/>
        <v>35</v>
      </c>
      <c r="AO11" s="58">
        <f t="shared" si="3"/>
        <v>36</v>
      </c>
      <c r="AP11" s="58">
        <f t="shared" si="3"/>
        <v>37</v>
      </c>
      <c r="AQ11" s="58">
        <f t="shared" si="3"/>
        <v>38</v>
      </c>
      <c r="AR11" s="58">
        <f t="shared" si="3"/>
        <v>39</v>
      </c>
      <c r="AS11" s="58">
        <f t="shared" si="3"/>
        <v>40</v>
      </c>
      <c r="AT11" s="58">
        <f t="shared" si="3"/>
        <v>41</v>
      </c>
      <c r="AU11" s="58">
        <f t="shared" si="3"/>
        <v>42</v>
      </c>
      <c r="AV11" s="58">
        <f t="shared" si="3"/>
        <v>43</v>
      </c>
      <c r="AW11" s="58">
        <f t="shared" si="3"/>
        <v>44</v>
      </c>
      <c r="AX11" s="58">
        <f t="shared" si="3"/>
        <v>45</v>
      </c>
      <c r="AY11" s="58">
        <f t="shared" si="3"/>
        <v>46</v>
      </c>
      <c r="AZ11" s="58">
        <f t="shared" si="3"/>
        <v>47</v>
      </c>
      <c r="BA11" s="58">
        <f t="shared" si="3"/>
        <v>48</v>
      </c>
      <c r="BB11" s="58">
        <f t="shared" si="3"/>
        <v>49</v>
      </c>
      <c r="BC11" s="58">
        <f t="shared" si="3"/>
        <v>50</v>
      </c>
      <c r="BD11" s="58">
        <f t="shared" si="3"/>
        <v>51</v>
      </c>
      <c r="BE11" s="58">
        <f t="shared" si="3"/>
        <v>52</v>
      </c>
      <c r="BF11" s="58">
        <f t="shared" si="3"/>
        <v>53</v>
      </c>
      <c r="BG11" s="58">
        <f t="shared" si="3"/>
        <v>54</v>
      </c>
      <c r="BH11" s="58">
        <f t="shared" si="3"/>
        <v>55</v>
      </c>
      <c r="BI11" s="58">
        <f t="shared" si="3"/>
        <v>56</v>
      </c>
      <c r="BJ11" s="58">
        <f t="shared" si="3"/>
        <v>57</v>
      </c>
      <c r="BK11" s="58">
        <f t="shared" si="3"/>
        <v>58</v>
      </c>
      <c r="BL11" s="82">
        <f t="shared" si="3"/>
        <v>59</v>
      </c>
      <c r="BM11" s="6"/>
      <c r="BN11" s="6"/>
      <c r="BO11" s="102"/>
      <c r="BP11" s="102"/>
      <c r="BQ11" s="102"/>
      <c r="BR11" s="102"/>
      <c r="BS11" s="102"/>
      <c r="BT11" s="102"/>
    </row>
    <row r="12" spans="3:72" s="11" customFormat="1" ht="15" customHeight="1">
      <c r="C12" s="54" t="s">
        <v>9</v>
      </c>
      <c r="D12" s="13"/>
      <c r="E12" s="59" t="s">
        <v>9</v>
      </c>
      <c r="F12" s="60" t="s">
        <v>9</v>
      </c>
      <c r="G12" s="60" t="s">
        <v>9</v>
      </c>
      <c r="H12" s="60" t="s">
        <v>9</v>
      </c>
      <c r="I12" s="60" t="s">
        <v>9</v>
      </c>
      <c r="J12" s="60" t="s">
        <v>9</v>
      </c>
      <c r="K12" s="60" t="s">
        <v>9</v>
      </c>
      <c r="L12" s="60" t="s">
        <v>9</v>
      </c>
      <c r="M12" s="60" t="s">
        <v>9</v>
      </c>
      <c r="N12" s="60" t="s">
        <v>9</v>
      </c>
      <c r="O12" s="60" t="s">
        <v>9</v>
      </c>
      <c r="P12" s="60" t="s">
        <v>9</v>
      </c>
      <c r="Q12" s="60" t="s">
        <v>9</v>
      </c>
      <c r="R12" s="60" t="s">
        <v>9</v>
      </c>
      <c r="S12" s="60" t="s">
        <v>9</v>
      </c>
      <c r="T12" s="60" t="s">
        <v>9</v>
      </c>
      <c r="U12" s="60" t="s">
        <v>9</v>
      </c>
      <c r="V12" s="60" t="s">
        <v>9</v>
      </c>
      <c r="W12" s="60" t="s">
        <v>9</v>
      </c>
      <c r="X12" s="60" t="s">
        <v>9</v>
      </c>
      <c r="Y12" s="60" t="s">
        <v>9</v>
      </c>
      <c r="Z12" s="60" t="s">
        <v>9</v>
      </c>
      <c r="AA12" s="60" t="s">
        <v>9</v>
      </c>
      <c r="AB12" s="60" t="s">
        <v>9</v>
      </c>
      <c r="AC12" s="60" t="s">
        <v>9</v>
      </c>
      <c r="AD12" s="60" t="s">
        <v>9</v>
      </c>
      <c r="AE12" s="60" t="s">
        <v>9</v>
      </c>
      <c r="AF12" s="60" t="s">
        <v>9</v>
      </c>
      <c r="AG12" s="60" t="s">
        <v>9</v>
      </c>
      <c r="AH12" s="60" t="s">
        <v>9</v>
      </c>
      <c r="AI12" s="60" t="s">
        <v>9</v>
      </c>
      <c r="AJ12" s="60" t="s">
        <v>9</v>
      </c>
      <c r="AK12" s="60" t="s">
        <v>9</v>
      </c>
      <c r="AL12" s="60" t="s">
        <v>9</v>
      </c>
      <c r="AM12" s="60" t="s">
        <v>9</v>
      </c>
      <c r="AN12" s="60" t="s">
        <v>9</v>
      </c>
      <c r="AO12" s="60" t="s">
        <v>9</v>
      </c>
      <c r="AP12" s="60" t="s">
        <v>9</v>
      </c>
      <c r="AQ12" s="60" t="s">
        <v>9</v>
      </c>
      <c r="AR12" s="60" t="s">
        <v>9</v>
      </c>
      <c r="AS12" s="60" t="s">
        <v>9</v>
      </c>
      <c r="AT12" s="60" t="s">
        <v>9</v>
      </c>
      <c r="AU12" s="60" t="s">
        <v>9</v>
      </c>
      <c r="AV12" s="60" t="s">
        <v>9</v>
      </c>
      <c r="AW12" s="60" t="s">
        <v>9</v>
      </c>
      <c r="AX12" s="60" t="s">
        <v>9</v>
      </c>
      <c r="AY12" s="60" t="s">
        <v>9</v>
      </c>
      <c r="AZ12" s="60" t="s">
        <v>9</v>
      </c>
      <c r="BA12" s="60" t="s">
        <v>9</v>
      </c>
      <c r="BB12" s="60" t="s">
        <v>9</v>
      </c>
      <c r="BC12" s="60" t="s">
        <v>9</v>
      </c>
      <c r="BD12" s="60" t="s">
        <v>9</v>
      </c>
      <c r="BE12" s="60" t="s">
        <v>9</v>
      </c>
      <c r="BF12" s="60" t="s">
        <v>9</v>
      </c>
      <c r="BG12" s="60" t="s">
        <v>9</v>
      </c>
      <c r="BH12" s="60" t="s">
        <v>9</v>
      </c>
      <c r="BI12" s="60" t="s">
        <v>9</v>
      </c>
      <c r="BJ12" s="60" t="s">
        <v>9</v>
      </c>
      <c r="BK12" s="60" t="s">
        <v>9</v>
      </c>
      <c r="BL12" s="83" t="s">
        <v>9</v>
      </c>
      <c r="BM12" s="6"/>
      <c r="BN12" s="6"/>
      <c r="BO12" s="102"/>
      <c r="BP12" s="102"/>
      <c r="BQ12" s="102"/>
      <c r="BR12" s="102"/>
      <c r="BS12" s="102"/>
      <c r="BT12" s="102"/>
    </row>
    <row r="13" spans="3:72" ht="15" customHeight="1">
      <c r="C13" s="29"/>
      <c r="D13" s="2"/>
      <c r="E13" s="8"/>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3"/>
      <c r="BM13" s="2"/>
      <c r="BN13" s="2"/>
      <c r="BO13" s="282" t="s">
        <v>56</v>
      </c>
      <c r="BP13" s="282"/>
      <c r="BQ13" s="282"/>
      <c r="BR13" s="282"/>
      <c r="BS13" s="282"/>
      <c r="BT13" s="282"/>
    </row>
    <row r="14" spans="2:72" ht="15" customHeight="1">
      <c r="B14" s="48" t="s">
        <v>58</v>
      </c>
      <c r="C14" s="30"/>
      <c r="D14" s="23"/>
      <c r="E14" s="43"/>
      <c r="F14" s="39"/>
      <c r="G14" s="39"/>
      <c r="H14" s="39"/>
      <c r="I14" s="39"/>
      <c r="J14" s="39"/>
      <c r="K14" s="39"/>
      <c r="L14" s="39"/>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106"/>
      <c r="BO14" s="258" t="s">
        <v>90</v>
      </c>
      <c r="BP14" s="259"/>
      <c r="BQ14" s="259"/>
      <c r="BR14" s="259"/>
      <c r="BS14" s="259"/>
      <c r="BT14" s="260"/>
    </row>
    <row r="15" spans="2:72" ht="15" customHeight="1">
      <c r="B15" s="25"/>
      <c r="C15" s="30"/>
      <c r="D15" s="23"/>
      <c r="E15" s="43"/>
      <c r="F15" s="39"/>
      <c r="G15" s="39"/>
      <c r="H15" s="39"/>
      <c r="I15" s="39"/>
      <c r="J15" s="39"/>
      <c r="K15" s="39"/>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106"/>
      <c r="BO15" s="261"/>
      <c r="BP15" s="262"/>
      <c r="BQ15" s="262"/>
      <c r="BR15" s="262"/>
      <c r="BS15" s="262"/>
      <c r="BT15" s="263"/>
    </row>
    <row r="16" spans="2:72" ht="15" customHeight="1">
      <c r="B16" s="48" t="s">
        <v>59</v>
      </c>
      <c r="C16" s="30"/>
      <c r="D16" s="23"/>
      <c r="E16" s="43"/>
      <c r="F16" s="39"/>
      <c r="G16" s="39"/>
      <c r="H16" s="39"/>
      <c r="I16" s="39"/>
      <c r="J16" s="39"/>
      <c r="K16" s="39"/>
      <c r="L16" s="39"/>
      <c r="M16" s="39"/>
      <c r="N16" s="39"/>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c r="BJ16" s="39"/>
      <c r="BK16" s="39"/>
      <c r="BL16" s="106"/>
      <c r="BO16" s="264"/>
      <c r="BP16" s="265"/>
      <c r="BQ16" s="265"/>
      <c r="BR16" s="265"/>
      <c r="BS16" s="265"/>
      <c r="BT16" s="266"/>
    </row>
    <row r="17" spans="2:72" ht="15" customHeight="1">
      <c r="B17" s="26" t="s">
        <v>60</v>
      </c>
      <c r="C17" s="30">
        <f>SUM(E17:BL17)</f>
        <v>0</v>
      </c>
      <c r="D17" s="23"/>
      <c r="E17" s="43"/>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106"/>
      <c r="BO17" s="255" t="s">
        <v>57</v>
      </c>
      <c r="BP17" s="256"/>
      <c r="BQ17" s="256"/>
      <c r="BR17" s="256"/>
      <c r="BS17" s="256"/>
      <c r="BT17" s="257"/>
    </row>
    <row r="18" spans="2:72" ht="15" customHeight="1">
      <c r="B18" s="26" t="s">
        <v>61</v>
      </c>
      <c r="C18" s="30">
        <f>SUM(E18:BL18)</f>
        <v>0</v>
      </c>
      <c r="D18" s="23"/>
      <c r="E18" s="43"/>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39"/>
      <c r="BL18" s="106"/>
      <c r="BO18" s="248" t="s">
        <v>2</v>
      </c>
      <c r="BP18" s="243"/>
      <c r="BQ18" s="243"/>
      <c r="BR18" s="243"/>
      <c r="BS18" s="243"/>
      <c r="BT18" s="244"/>
    </row>
    <row r="19" spans="2:72" ht="15" customHeight="1">
      <c r="B19" s="26" t="s">
        <v>62</v>
      </c>
      <c r="C19" s="30">
        <f>SUM(E19:BL19)</f>
        <v>0</v>
      </c>
      <c r="D19" s="23"/>
      <c r="E19" s="43"/>
      <c r="F19" s="39"/>
      <c r="G19" s="39"/>
      <c r="H19" s="39"/>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39"/>
      <c r="BB19" s="39"/>
      <c r="BC19" s="39"/>
      <c r="BD19" s="39"/>
      <c r="BE19" s="39"/>
      <c r="BF19" s="39"/>
      <c r="BG19" s="39"/>
      <c r="BH19" s="39"/>
      <c r="BI19" s="39"/>
      <c r="BJ19" s="39"/>
      <c r="BK19" s="39"/>
      <c r="BL19" s="106"/>
      <c r="BO19" s="248" t="s">
        <v>2</v>
      </c>
      <c r="BP19" s="243"/>
      <c r="BQ19" s="243"/>
      <c r="BR19" s="243"/>
      <c r="BS19" s="243"/>
      <c r="BT19" s="244"/>
    </row>
    <row r="20" spans="2:72" ht="15" customHeight="1">
      <c r="B20" s="26"/>
      <c r="C20" s="30"/>
      <c r="D20" s="23"/>
      <c r="E20" s="43"/>
      <c r="F20" s="39"/>
      <c r="G20" s="39"/>
      <c r="H20" s="39"/>
      <c r="I20" s="39"/>
      <c r="J20" s="39"/>
      <c r="K20" s="39"/>
      <c r="L20" s="39"/>
      <c r="M20" s="39"/>
      <c r="N20" s="39"/>
      <c r="O20" s="39"/>
      <c r="P20" s="39"/>
      <c r="Q20" s="39"/>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39"/>
      <c r="BB20" s="39"/>
      <c r="BC20" s="39"/>
      <c r="BD20" s="39"/>
      <c r="BE20" s="39"/>
      <c r="BF20" s="39"/>
      <c r="BG20" s="39"/>
      <c r="BH20" s="39"/>
      <c r="BI20" s="39"/>
      <c r="BJ20" s="39"/>
      <c r="BK20" s="39"/>
      <c r="BL20" s="106"/>
      <c r="BO20" s="242" t="s">
        <v>1</v>
      </c>
      <c r="BP20" s="243"/>
      <c r="BQ20" s="243"/>
      <c r="BR20" s="243"/>
      <c r="BS20" s="243"/>
      <c r="BT20" s="244"/>
    </row>
    <row r="21" spans="2:72" ht="15" customHeight="1">
      <c r="B21" s="49" t="s">
        <v>63</v>
      </c>
      <c r="C21" s="107">
        <f>SUM(C17:C19)</f>
        <v>0</v>
      </c>
      <c r="D21" s="108"/>
      <c r="E21" s="109">
        <f aca="true" t="shared" si="4" ref="E21:AJ21">SUM(E17:E19)</f>
        <v>0</v>
      </c>
      <c r="F21" s="110">
        <f t="shared" si="4"/>
        <v>0</v>
      </c>
      <c r="G21" s="110">
        <f t="shared" si="4"/>
        <v>0</v>
      </c>
      <c r="H21" s="110">
        <f t="shared" si="4"/>
        <v>0</v>
      </c>
      <c r="I21" s="110">
        <f t="shared" si="4"/>
        <v>0</v>
      </c>
      <c r="J21" s="110">
        <f t="shared" si="4"/>
        <v>0</v>
      </c>
      <c r="K21" s="110">
        <f t="shared" si="4"/>
        <v>0</v>
      </c>
      <c r="L21" s="110">
        <f t="shared" si="4"/>
        <v>0</v>
      </c>
      <c r="M21" s="110">
        <f t="shared" si="4"/>
        <v>0</v>
      </c>
      <c r="N21" s="110">
        <f t="shared" si="4"/>
        <v>0</v>
      </c>
      <c r="O21" s="110">
        <f t="shared" si="4"/>
        <v>0</v>
      </c>
      <c r="P21" s="110">
        <f t="shared" si="4"/>
        <v>0</v>
      </c>
      <c r="Q21" s="110">
        <f t="shared" si="4"/>
        <v>0</v>
      </c>
      <c r="R21" s="110">
        <f t="shared" si="4"/>
        <v>0</v>
      </c>
      <c r="S21" s="110">
        <f t="shared" si="4"/>
        <v>0</v>
      </c>
      <c r="T21" s="110">
        <f t="shared" si="4"/>
        <v>0</v>
      </c>
      <c r="U21" s="110">
        <f t="shared" si="4"/>
        <v>0</v>
      </c>
      <c r="V21" s="110">
        <f t="shared" si="4"/>
        <v>0</v>
      </c>
      <c r="W21" s="110">
        <f t="shared" si="4"/>
        <v>0</v>
      </c>
      <c r="X21" s="110">
        <f t="shared" si="4"/>
        <v>0</v>
      </c>
      <c r="Y21" s="110">
        <f t="shared" si="4"/>
        <v>0</v>
      </c>
      <c r="Z21" s="110">
        <f t="shared" si="4"/>
        <v>0</v>
      </c>
      <c r="AA21" s="110">
        <f t="shared" si="4"/>
        <v>0</v>
      </c>
      <c r="AB21" s="110">
        <f t="shared" si="4"/>
        <v>0</v>
      </c>
      <c r="AC21" s="110">
        <f t="shared" si="4"/>
        <v>0</v>
      </c>
      <c r="AD21" s="110">
        <f t="shared" si="4"/>
        <v>0</v>
      </c>
      <c r="AE21" s="110">
        <f t="shared" si="4"/>
        <v>0</v>
      </c>
      <c r="AF21" s="110">
        <f t="shared" si="4"/>
        <v>0</v>
      </c>
      <c r="AG21" s="110">
        <f t="shared" si="4"/>
        <v>0</v>
      </c>
      <c r="AH21" s="110">
        <f t="shared" si="4"/>
        <v>0</v>
      </c>
      <c r="AI21" s="110">
        <f t="shared" si="4"/>
        <v>0</v>
      </c>
      <c r="AJ21" s="110">
        <f t="shared" si="4"/>
        <v>0</v>
      </c>
      <c r="AK21" s="110">
        <f aca="true" t="shared" si="5" ref="AK21:BL21">SUM(AK17:AK19)</f>
        <v>0</v>
      </c>
      <c r="AL21" s="110">
        <f t="shared" si="5"/>
        <v>0</v>
      </c>
      <c r="AM21" s="110">
        <f t="shared" si="5"/>
        <v>0</v>
      </c>
      <c r="AN21" s="110">
        <f t="shared" si="5"/>
        <v>0</v>
      </c>
      <c r="AO21" s="110">
        <f t="shared" si="5"/>
        <v>0</v>
      </c>
      <c r="AP21" s="110">
        <f t="shared" si="5"/>
        <v>0</v>
      </c>
      <c r="AQ21" s="110">
        <f t="shared" si="5"/>
        <v>0</v>
      </c>
      <c r="AR21" s="110">
        <f t="shared" si="5"/>
        <v>0</v>
      </c>
      <c r="AS21" s="110">
        <f t="shared" si="5"/>
        <v>0</v>
      </c>
      <c r="AT21" s="110">
        <f t="shared" si="5"/>
        <v>0</v>
      </c>
      <c r="AU21" s="110">
        <f t="shared" si="5"/>
        <v>0</v>
      </c>
      <c r="AV21" s="110">
        <f t="shared" si="5"/>
        <v>0</v>
      </c>
      <c r="AW21" s="110">
        <f t="shared" si="5"/>
        <v>0</v>
      </c>
      <c r="AX21" s="110">
        <f t="shared" si="5"/>
        <v>0</v>
      </c>
      <c r="AY21" s="110">
        <f t="shared" si="5"/>
        <v>0</v>
      </c>
      <c r="AZ21" s="110">
        <f t="shared" si="5"/>
        <v>0</v>
      </c>
      <c r="BA21" s="110">
        <f t="shared" si="5"/>
        <v>0</v>
      </c>
      <c r="BB21" s="110">
        <f t="shared" si="5"/>
        <v>0</v>
      </c>
      <c r="BC21" s="110">
        <f t="shared" si="5"/>
        <v>0</v>
      </c>
      <c r="BD21" s="110">
        <f t="shared" si="5"/>
        <v>0</v>
      </c>
      <c r="BE21" s="110">
        <f t="shared" si="5"/>
        <v>0</v>
      </c>
      <c r="BF21" s="110">
        <f t="shared" si="5"/>
        <v>0</v>
      </c>
      <c r="BG21" s="110">
        <f t="shared" si="5"/>
        <v>0</v>
      </c>
      <c r="BH21" s="110">
        <f t="shared" si="5"/>
        <v>0</v>
      </c>
      <c r="BI21" s="110">
        <f t="shared" si="5"/>
        <v>0</v>
      </c>
      <c r="BJ21" s="110">
        <f t="shared" si="5"/>
        <v>0</v>
      </c>
      <c r="BK21" s="110">
        <f t="shared" si="5"/>
        <v>0</v>
      </c>
      <c r="BL21" s="111">
        <f t="shared" si="5"/>
        <v>0</v>
      </c>
      <c r="BO21" s="242" t="s">
        <v>1</v>
      </c>
      <c r="BP21" s="243"/>
      <c r="BQ21" s="243"/>
      <c r="BR21" s="243"/>
      <c r="BS21" s="243"/>
      <c r="BT21" s="244"/>
    </row>
    <row r="22" spans="2:72" ht="15" customHeight="1">
      <c r="B22" s="27"/>
      <c r="C22" s="30"/>
      <c r="D22" s="23"/>
      <c r="E22" s="43"/>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39"/>
      <c r="BB22" s="39"/>
      <c r="BC22" s="39"/>
      <c r="BD22" s="39"/>
      <c r="BE22" s="39"/>
      <c r="BF22" s="39"/>
      <c r="BG22" s="39"/>
      <c r="BH22" s="39"/>
      <c r="BI22" s="39"/>
      <c r="BJ22" s="39"/>
      <c r="BK22" s="39"/>
      <c r="BL22" s="106"/>
      <c r="BO22" s="242" t="s">
        <v>1</v>
      </c>
      <c r="BP22" s="243"/>
      <c r="BQ22" s="243"/>
      <c r="BR22" s="243"/>
      <c r="BS22" s="243"/>
      <c r="BT22" s="244"/>
    </row>
    <row r="23" spans="2:72" ht="15" customHeight="1">
      <c r="B23" s="61" t="s">
        <v>64</v>
      </c>
      <c r="C23" s="30"/>
      <c r="D23" s="23"/>
      <c r="E23" s="43"/>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9"/>
      <c r="BF23" s="39"/>
      <c r="BG23" s="39"/>
      <c r="BH23" s="39"/>
      <c r="BI23" s="39"/>
      <c r="BJ23" s="39"/>
      <c r="BK23" s="39"/>
      <c r="BL23" s="106"/>
      <c r="BO23" s="252" t="s">
        <v>1</v>
      </c>
      <c r="BP23" s="253"/>
      <c r="BQ23" s="253"/>
      <c r="BR23" s="253"/>
      <c r="BS23" s="253"/>
      <c r="BT23" s="254"/>
    </row>
    <row r="24" spans="2:72" ht="15" customHeight="1">
      <c r="B24" s="180" t="s">
        <v>65</v>
      </c>
      <c r="C24" s="30">
        <f>SUM(E24:BL24)</f>
        <v>0</v>
      </c>
      <c r="D24" s="23"/>
      <c r="E24" s="43"/>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39"/>
      <c r="BL24" s="106"/>
      <c r="BO24" s="248"/>
      <c r="BP24" s="243"/>
      <c r="BQ24" s="243"/>
      <c r="BR24" s="243"/>
      <c r="BS24" s="243"/>
      <c r="BT24" s="244"/>
    </row>
    <row r="25" spans="2:72" ht="15" customHeight="1">
      <c r="B25" s="180" t="s">
        <v>66</v>
      </c>
      <c r="C25" s="30">
        <f>SUM(E25:BL25)</f>
        <v>0</v>
      </c>
      <c r="D25" s="23"/>
      <c r="E25" s="43"/>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39"/>
      <c r="BB25" s="39"/>
      <c r="BC25" s="39"/>
      <c r="BD25" s="39"/>
      <c r="BE25" s="39"/>
      <c r="BF25" s="39"/>
      <c r="BG25" s="39"/>
      <c r="BH25" s="39"/>
      <c r="BI25" s="39"/>
      <c r="BJ25" s="39"/>
      <c r="BK25" s="39"/>
      <c r="BL25" s="106"/>
      <c r="BO25" s="248" t="s">
        <v>2</v>
      </c>
      <c r="BP25" s="243"/>
      <c r="BQ25" s="243"/>
      <c r="BR25" s="243"/>
      <c r="BS25" s="243"/>
      <c r="BT25" s="244"/>
    </row>
    <row r="26" spans="2:72" ht="15" customHeight="1">
      <c r="B26" s="180" t="s">
        <v>67</v>
      </c>
      <c r="C26" s="30">
        <f>SUM(E26:BL26)</f>
        <v>0</v>
      </c>
      <c r="D26" s="23"/>
      <c r="E26" s="43"/>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39"/>
      <c r="BB26" s="39"/>
      <c r="BC26" s="39"/>
      <c r="BD26" s="39"/>
      <c r="BE26" s="39"/>
      <c r="BF26" s="39"/>
      <c r="BG26" s="39"/>
      <c r="BH26" s="39"/>
      <c r="BI26" s="39"/>
      <c r="BJ26" s="39"/>
      <c r="BK26" s="39"/>
      <c r="BL26" s="106"/>
      <c r="BO26" s="248" t="s">
        <v>2</v>
      </c>
      <c r="BP26" s="243"/>
      <c r="BQ26" s="243"/>
      <c r="BR26" s="243"/>
      <c r="BS26" s="243"/>
      <c r="BT26" s="244"/>
    </row>
    <row r="27" spans="2:72" ht="15" customHeight="1">
      <c r="B27" s="180" t="s">
        <v>68</v>
      </c>
      <c r="C27" s="30">
        <f>SUM(E27:BL27)</f>
        <v>0</v>
      </c>
      <c r="D27" s="23"/>
      <c r="E27" s="43"/>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39"/>
      <c r="BL27" s="106"/>
      <c r="BO27" s="248" t="s">
        <v>2</v>
      </c>
      <c r="BP27" s="243"/>
      <c r="BQ27" s="243"/>
      <c r="BR27" s="243"/>
      <c r="BS27" s="243"/>
      <c r="BT27" s="244"/>
    </row>
    <row r="28" spans="2:72" ht="15" customHeight="1">
      <c r="B28" s="27"/>
      <c r="C28" s="30"/>
      <c r="D28" s="23"/>
      <c r="E28" s="43"/>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K28" s="39"/>
      <c r="BL28" s="106"/>
      <c r="BO28" s="242" t="s">
        <v>1</v>
      </c>
      <c r="BP28" s="243"/>
      <c r="BQ28" s="243"/>
      <c r="BR28" s="243"/>
      <c r="BS28" s="243"/>
      <c r="BT28" s="244"/>
    </row>
    <row r="29" spans="2:72" ht="15" customHeight="1">
      <c r="B29" s="49" t="s">
        <v>69</v>
      </c>
      <c r="C29" s="112">
        <f>SUM(C24:C27)</f>
        <v>0</v>
      </c>
      <c r="D29" s="113"/>
      <c r="E29" s="114">
        <f aca="true" t="shared" si="6" ref="E29:AJ29">SUM(E24:E27)</f>
        <v>0</v>
      </c>
      <c r="F29" s="115">
        <f t="shared" si="6"/>
        <v>0</v>
      </c>
      <c r="G29" s="115">
        <f t="shared" si="6"/>
        <v>0</v>
      </c>
      <c r="H29" s="115">
        <f t="shared" si="6"/>
        <v>0</v>
      </c>
      <c r="I29" s="115">
        <f t="shared" si="6"/>
        <v>0</v>
      </c>
      <c r="J29" s="115">
        <f t="shared" si="6"/>
        <v>0</v>
      </c>
      <c r="K29" s="115">
        <f t="shared" si="6"/>
        <v>0</v>
      </c>
      <c r="L29" s="115">
        <f t="shared" si="6"/>
        <v>0</v>
      </c>
      <c r="M29" s="115">
        <f t="shared" si="6"/>
        <v>0</v>
      </c>
      <c r="N29" s="115">
        <f t="shared" si="6"/>
        <v>0</v>
      </c>
      <c r="O29" s="115">
        <f t="shared" si="6"/>
        <v>0</v>
      </c>
      <c r="P29" s="115">
        <f t="shared" si="6"/>
        <v>0</v>
      </c>
      <c r="Q29" s="115">
        <f t="shared" si="6"/>
        <v>0</v>
      </c>
      <c r="R29" s="115">
        <f t="shared" si="6"/>
        <v>0</v>
      </c>
      <c r="S29" s="115">
        <f t="shared" si="6"/>
        <v>0</v>
      </c>
      <c r="T29" s="115">
        <f t="shared" si="6"/>
        <v>0</v>
      </c>
      <c r="U29" s="115">
        <f t="shared" si="6"/>
        <v>0</v>
      </c>
      <c r="V29" s="115">
        <f t="shared" si="6"/>
        <v>0</v>
      </c>
      <c r="W29" s="115">
        <f t="shared" si="6"/>
        <v>0</v>
      </c>
      <c r="X29" s="115">
        <f t="shared" si="6"/>
        <v>0</v>
      </c>
      <c r="Y29" s="115">
        <f t="shared" si="6"/>
        <v>0</v>
      </c>
      <c r="Z29" s="115">
        <f t="shared" si="6"/>
        <v>0</v>
      </c>
      <c r="AA29" s="115">
        <f t="shared" si="6"/>
        <v>0</v>
      </c>
      <c r="AB29" s="115">
        <f t="shared" si="6"/>
        <v>0</v>
      </c>
      <c r="AC29" s="115">
        <f t="shared" si="6"/>
        <v>0</v>
      </c>
      <c r="AD29" s="115">
        <f t="shared" si="6"/>
        <v>0</v>
      </c>
      <c r="AE29" s="115">
        <f t="shared" si="6"/>
        <v>0</v>
      </c>
      <c r="AF29" s="115">
        <f t="shared" si="6"/>
        <v>0</v>
      </c>
      <c r="AG29" s="115">
        <f t="shared" si="6"/>
        <v>0</v>
      </c>
      <c r="AH29" s="115">
        <f t="shared" si="6"/>
        <v>0</v>
      </c>
      <c r="AI29" s="115">
        <f t="shared" si="6"/>
        <v>0</v>
      </c>
      <c r="AJ29" s="115">
        <f t="shared" si="6"/>
        <v>0</v>
      </c>
      <c r="AK29" s="115">
        <f aca="true" t="shared" si="7" ref="AK29:BL29">SUM(AK24:AK27)</f>
        <v>0</v>
      </c>
      <c r="AL29" s="115">
        <f t="shared" si="7"/>
        <v>0</v>
      </c>
      <c r="AM29" s="115">
        <f t="shared" si="7"/>
        <v>0</v>
      </c>
      <c r="AN29" s="115">
        <f t="shared" si="7"/>
        <v>0</v>
      </c>
      <c r="AO29" s="115">
        <f t="shared" si="7"/>
        <v>0</v>
      </c>
      <c r="AP29" s="115">
        <f t="shared" si="7"/>
        <v>0</v>
      </c>
      <c r="AQ29" s="115">
        <f t="shared" si="7"/>
        <v>0</v>
      </c>
      <c r="AR29" s="115">
        <f t="shared" si="7"/>
        <v>0</v>
      </c>
      <c r="AS29" s="115">
        <f t="shared" si="7"/>
        <v>0</v>
      </c>
      <c r="AT29" s="115">
        <f t="shared" si="7"/>
        <v>0</v>
      </c>
      <c r="AU29" s="115">
        <f t="shared" si="7"/>
        <v>0</v>
      </c>
      <c r="AV29" s="115">
        <f t="shared" si="7"/>
        <v>0</v>
      </c>
      <c r="AW29" s="115">
        <f t="shared" si="7"/>
        <v>0</v>
      </c>
      <c r="AX29" s="115">
        <f t="shared" si="7"/>
        <v>0</v>
      </c>
      <c r="AY29" s="115">
        <f t="shared" si="7"/>
        <v>0</v>
      </c>
      <c r="AZ29" s="115">
        <f t="shared" si="7"/>
        <v>0</v>
      </c>
      <c r="BA29" s="115">
        <f t="shared" si="7"/>
        <v>0</v>
      </c>
      <c r="BB29" s="115">
        <f t="shared" si="7"/>
        <v>0</v>
      </c>
      <c r="BC29" s="115">
        <f t="shared" si="7"/>
        <v>0</v>
      </c>
      <c r="BD29" s="115">
        <f t="shared" si="7"/>
        <v>0</v>
      </c>
      <c r="BE29" s="115">
        <f t="shared" si="7"/>
        <v>0</v>
      </c>
      <c r="BF29" s="115">
        <f t="shared" si="7"/>
        <v>0</v>
      </c>
      <c r="BG29" s="115">
        <f t="shared" si="7"/>
        <v>0</v>
      </c>
      <c r="BH29" s="115">
        <f t="shared" si="7"/>
        <v>0</v>
      </c>
      <c r="BI29" s="115">
        <f t="shared" si="7"/>
        <v>0</v>
      </c>
      <c r="BJ29" s="115">
        <f t="shared" si="7"/>
        <v>0</v>
      </c>
      <c r="BK29" s="115">
        <f t="shared" si="7"/>
        <v>0</v>
      </c>
      <c r="BL29" s="116">
        <f t="shared" si="7"/>
        <v>0</v>
      </c>
      <c r="BO29" s="242" t="s">
        <v>1</v>
      </c>
      <c r="BP29" s="243"/>
      <c r="BQ29" s="243"/>
      <c r="BR29" s="243"/>
      <c r="BS29" s="243"/>
      <c r="BT29" s="244"/>
    </row>
    <row r="30" spans="2:72" ht="15" customHeight="1">
      <c r="B30" s="8"/>
      <c r="C30" s="30"/>
      <c r="D30" s="23"/>
      <c r="E30" s="43"/>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9"/>
      <c r="BL30" s="106"/>
      <c r="BO30" s="248"/>
      <c r="BP30" s="243"/>
      <c r="BQ30" s="243"/>
      <c r="BR30" s="243"/>
      <c r="BS30" s="243"/>
      <c r="BT30" s="244"/>
    </row>
    <row r="31" spans="2:72" ht="15" customHeight="1">
      <c r="B31" s="8"/>
      <c r="C31" s="30"/>
      <c r="D31" s="23"/>
      <c r="E31" s="43"/>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c r="BI31" s="39"/>
      <c r="BJ31" s="39"/>
      <c r="BK31" s="39"/>
      <c r="BL31" s="106"/>
      <c r="BO31" s="248"/>
      <c r="BP31" s="243"/>
      <c r="BQ31" s="243"/>
      <c r="BR31" s="243"/>
      <c r="BS31" s="243"/>
      <c r="BT31" s="244"/>
    </row>
    <row r="32" spans="2:72" ht="15" customHeight="1">
      <c r="B32" s="48" t="s">
        <v>70</v>
      </c>
      <c r="C32" s="30"/>
      <c r="D32" s="23"/>
      <c r="E32" s="43"/>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c r="BH32" s="39"/>
      <c r="BI32" s="39"/>
      <c r="BJ32" s="39"/>
      <c r="BK32" s="39"/>
      <c r="BL32" s="106"/>
      <c r="BO32" s="249"/>
      <c r="BP32" s="250"/>
      <c r="BQ32" s="250"/>
      <c r="BR32" s="250"/>
      <c r="BS32" s="250"/>
      <c r="BT32" s="251"/>
    </row>
    <row r="33" spans="2:72" ht="15" customHeight="1">
      <c r="B33" s="26" t="s">
        <v>71</v>
      </c>
      <c r="C33" s="30">
        <f>SUM(E33:BL33)</f>
        <v>0</v>
      </c>
      <c r="D33" s="23"/>
      <c r="E33" s="43"/>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c r="BC33" s="39"/>
      <c r="BD33" s="39"/>
      <c r="BE33" s="39"/>
      <c r="BF33" s="39"/>
      <c r="BG33" s="39"/>
      <c r="BH33" s="39"/>
      <c r="BI33" s="39"/>
      <c r="BJ33" s="39"/>
      <c r="BK33" s="39"/>
      <c r="BL33" s="106"/>
      <c r="BO33" s="248" t="s">
        <v>2</v>
      </c>
      <c r="BP33" s="243"/>
      <c r="BQ33" s="243"/>
      <c r="BR33" s="243"/>
      <c r="BS33" s="243"/>
      <c r="BT33" s="244"/>
    </row>
    <row r="34" spans="2:72" ht="15" customHeight="1">
      <c r="B34" s="26" t="s">
        <v>72</v>
      </c>
      <c r="C34" s="30">
        <f>SUM(E34:BL34)</f>
        <v>0</v>
      </c>
      <c r="D34" s="23"/>
      <c r="E34" s="43"/>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c r="BG34" s="39"/>
      <c r="BH34" s="39"/>
      <c r="BI34" s="39"/>
      <c r="BJ34" s="39"/>
      <c r="BK34" s="39"/>
      <c r="BL34" s="106"/>
      <c r="BO34" s="248" t="s">
        <v>2</v>
      </c>
      <c r="BP34" s="243"/>
      <c r="BQ34" s="243"/>
      <c r="BR34" s="243"/>
      <c r="BS34" s="243"/>
      <c r="BT34" s="244"/>
    </row>
    <row r="35" spans="2:72" ht="15" customHeight="1">
      <c r="B35" s="26" t="s">
        <v>73</v>
      </c>
      <c r="C35" s="30">
        <f>SUM(E35:BL35)</f>
        <v>0</v>
      </c>
      <c r="D35" s="23"/>
      <c r="E35" s="43"/>
      <c r="F35" s="39"/>
      <c r="G35" s="39"/>
      <c r="H35" s="39"/>
      <c r="I35" s="39"/>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c r="AZ35" s="39"/>
      <c r="BA35" s="39"/>
      <c r="BB35" s="39"/>
      <c r="BC35" s="39"/>
      <c r="BD35" s="39"/>
      <c r="BE35" s="39"/>
      <c r="BF35" s="39"/>
      <c r="BG35" s="39"/>
      <c r="BH35" s="39"/>
      <c r="BI35" s="39"/>
      <c r="BJ35" s="39"/>
      <c r="BK35" s="39"/>
      <c r="BL35" s="106"/>
      <c r="BO35" s="248" t="s">
        <v>2</v>
      </c>
      <c r="BP35" s="243"/>
      <c r="BQ35" s="243"/>
      <c r="BR35" s="243"/>
      <c r="BS35" s="243"/>
      <c r="BT35" s="244"/>
    </row>
    <row r="36" spans="2:72" ht="15" customHeight="1">
      <c r="B36" s="8"/>
      <c r="C36" s="30"/>
      <c r="D36" s="23"/>
      <c r="E36" s="43"/>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c r="AY36" s="39"/>
      <c r="AZ36" s="39"/>
      <c r="BA36" s="39"/>
      <c r="BB36" s="39"/>
      <c r="BC36" s="39"/>
      <c r="BD36" s="39"/>
      <c r="BE36" s="39"/>
      <c r="BF36" s="39"/>
      <c r="BG36" s="39"/>
      <c r="BH36" s="39"/>
      <c r="BI36" s="39"/>
      <c r="BJ36" s="39"/>
      <c r="BK36" s="39"/>
      <c r="BL36" s="106"/>
      <c r="BO36" s="242" t="s">
        <v>1</v>
      </c>
      <c r="BP36" s="243"/>
      <c r="BQ36" s="243"/>
      <c r="BR36" s="243"/>
      <c r="BS36" s="243"/>
      <c r="BT36" s="244"/>
    </row>
    <row r="37" spans="2:72" ht="15" customHeight="1">
      <c r="B37" s="49" t="s">
        <v>74</v>
      </c>
      <c r="C37" s="107">
        <f>SUM(C33:C35)</f>
        <v>0</v>
      </c>
      <c r="D37" s="117"/>
      <c r="E37" s="118">
        <f aca="true" t="shared" si="8" ref="E37:AJ37">SUM(E33:E35)</f>
        <v>0</v>
      </c>
      <c r="F37" s="119">
        <f t="shared" si="8"/>
        <v>0</v>
      </c>
      <c r="G37" s="119">
        <f t="shared" si="8"/>
        <v>0</v>
      </c>
      <c r="H37" s="119">
        <f t="shared" si="8"/>
        <v>0</v>
      </c>
      <c r="I37" s="119">
        <f t="shared" si="8"/>
        <v>0</v>
      </c>
      <c r="J37" s="119">
        <f t="shared" si="8"/>
        <v>0</v>
      </c>
      <c r="K37" s="119">
        <f t="shared" si="8"/>
        <v>0</v>
      </c>
      <c r="L37" s="119">
        <f t="shared" si="8"/>
        <v>0</v>
      </c>
      <c r="M37" s="119">
        <f t="shared" si="8"/>
        <v>0</v>
      </c>
      <c r="N37" s="119">
        <f t="shared" si="8"/>
        <v>0</v>
      </c>
      <c r="O37" s="119">
        <f t="shared" si="8"/>
        <v>0</v>
      </c>
      <c r="P37" s="119">
        <f t="shared" si="8"/>
        <v>0</v>
      </c>
      <c r="Q37" s="119">
        <f t="shared" si="8"/>
        <v>0</v>
      </c>
      <c r="R37" s="119">
        <f t="shared" si="8"/>
        <v>0</v>
      </c>
      <c r="S37" s="119">
        <f t="shared" si="8"/>
        <v>0</v>
      </c>
      <c r="T37" s="119">
        <f t="shared" si="8"/>
        <v>0</v>
      </c>
      <c r="U37" s="119">
        <f t="shared" si="8"/>
        <v>0</v>
      </c>
      <c r="V37" s="119">
        <f t="shared" si="8"/>
        <v>0</v>
      </c>
      <c r="W37" s="119">
        <f t="shared" si="8"/>
        <v>0</v>
      </c>
      <c r="X37" s="119">
        <f t="shared" si="8"/>
        <v>0</v>
      </c>
      <c r="Y37" s="119">
        <f t="shared" si="8"/>
        <v>0</v>
      </c>
      <c r="Z37" s="119">
        <f t="shared" si="8"/>
        <v>0</v>
      </c>
      <c r="AA37" s="119">
        <f t="shared" si="8"/>
        <v>0</v>
      </c>
      <c r="AB37" s="119">
        <f t="shared" si="8"/>
        <v>0</v>
      </c>
      <c r="AC37" s="119">
        <f t="shared" si="8"/>
        <v>0</v>
      </c>
      <c r="AD37" s="119">
        <f t="shared" si="8"/>
        <v>0</v>
      </c>
      <c r="AE37" s="119">
        <f t="shared" si="8"/>
        <v>0</v>
      </c>
      <c r="AF37" s="119">
        <f t="shared" si="8"/>
        <v>0</v>
      </c>
      <c r="AG37" s="119">
        <f t="shared" si="8"/>
        <v>0</v>
      </c>
      <c r="AH37" s="119">
        <f t="shared" si="8"/>
        <v>0</v>
      </c>
      <c r="AI37" s="119">
        <f t="shared" si="8"/>
        <v>0</v>
      </c>
      <c r="AJ37" s="119">
        <f t="shared" si="8"/>
        <v>0</v>
      </c>
      <c r="AK37" s="119">
        <f aca="true" t="shared" si="9" ref="AK37:BL37">SUM(AK33:AK35)</f>
        <v>0</v>
      </c>
      <c r="AL37" s="119">
        <f t="shared" si="9"/>
        <v>0</v>
      </c>
      <c r="AM37" s="119">
        <f t="shared" si="9"/>
        <v>0</v>
      </c>
      <c r="AN37" s="119">
        <f t="shared" si="9"/>
        <v>0</v>
      </c>
      <c r="AO37" s="119">
        <f t="shared" si="9"/>
        <v>0</v>
      </c>
      <c r="AP37" s="119">
        <f t="shared" si="9"/>
        <v>0</v>
      </c>
      <c r="AQ37" s="119">
        <f t="shared" si="9"/>
        <v>0</v>
      </c>
      <c r="AR37" s="119">
        <f t="shared" si="9"/>
        <v>0</v>
      </c>
      <c r="AS37" s="119">
        <f t="shared" si="9"/>
        <v>0</v>
      </c>
      <c r="AT37" s="119">
        <f t="shared" si="9"/>
        <v>0</v>
      </c>
      <c r="AU37" s="119">
        <f t="shared" si="9"/>
        <v>0</v>
      </c>
      <c r="AV37" s="119">
        <f t="shared" si="9"/>
        <v>0</v>
      </c>
      <c r="AW37" s="119">
        <f t="shared" si="9"/>
        <v>0</v>
      </c>
      <c r="AX37" s="119">
        <f t="shared" si="9"/>
        <v>0</v>
      </c>
      <c r="AY37" s="119">
        <f t="shared" si="9"/>
        <v>0</v>
      </c>
      <c r="AZ37" s="119">
        <f t="shared" si="9"/>
        <v>0</v>
      </c>
      <c r="BA37" s="119">
        <f t="shared" si="9"/>
        <v>0</v>
      </c>
      <c r="BB37" s="119">
        <f t="shared" si="9"/>
        <v>0</v>
      </c>
      <c r="BC37" s="119">
        <f t="shared" si="9"/>
        <v>0</v>
      </c>
      <c r="BD37" s="119">
        <f t="shared" si="9"/>
        <v>0</v>
      </c>
      <c r="BE37" s="119">
        <f t="shared" si="9"/>
        <v>0</v>
      </c>
      <c r="BF37" s="119">
        <f t="shared" si="9"/>
        <v>0</v>
      </c>
      <c r="BG37" s="119">
        <f t="shared" si="9"/>
        <v>0</v>
      </c>
      <c r="BH37" s="119">
        <f t="shared" si="9"/>
        <v>0</v>
      </c>
      <c r="BI37" s="119">
        <f t="shared" si="9"/>
        <v>0</v>
      </c>
      <c r="BJ37" s="119">
        <f t="shared" si="9"/>
        <v>0</v>
      </c>
      <c r="BK37" s="119">
        <f t="shared" si="9"/>
        <v>0</v>
      </c>
      <c r="BL37" s="120">
        <f t="shared" si="9"/>
        <v>0</v>
      </c>
      <c r="BO37" s="242" t="s">
        <v>1</v>
      </c>
      <c r="BP37" s="243"/>
      <c r="BQ37" s="243"/>
      <c r="BR37" s="243"/>
      <c r="BS37" s="243"/>
      <c r="BT37" s="244"/>
    </row>
    <row r="38" spans="2:72" ht="15" customHeight="1">
      <c r="B38" s="8"/>
      <c r="C38" s="30"/>
      <c r="D38" s="23"/>
      <c r="E38" s="43"/>
      <c r="F38" s="39"/>
      <c r="G38" s="39"/>
      <c r="H38" s="39"/>
      <c r="I38" s="39"/>
      <c r="J38" s="39"/>
      <c r="K38" s="39"/>
      <c r="L38" s="39"/>
      <c r="M38" s="39"/>
      <c r="N38" s="39"/>
      <c r="O38" s="39"/>
      <c r="P38" s="39"/>
      <c r="Q38" s="39"/>
      <c r="R38" s="39"/>
      <c r="S38" s="39"/>
      <c r="T38" s="39"/>
      <c r="U38" s="39"/>
      <c r="V38" s="39"/>
      <c r="W38" s="39"/>
      <c r="X38" s="39"/>
      <c r="Y38" s="39"/>
      <c r="Z38" s="39"/>
      <c r="AA38" s="39"/>
      <c r="AB38" s="39"/>
      <c r="AC38" s="39"/>
      <c r="AD38" s="39"/>
      <c r="AE38" s="39"/>
      <c r="AF38" s="39"/>
      <c r="AG38" s="39"/>
      <c r="AH38" s="39"/>
      <c r="AI38" s="39"/>
      <c r="AJ38" s="39"/>
      <c r="AK38" s="39"/>
      <c r="AL38" s="39"/>
      <c r="AM38" s="39"/>
      <c r="AN38" s="39"/>
      <c r="AO38" s="39"/>
      <c r="AP38" s="39"/>
      <c r="AQ38" s="39"/>
      <c r="AR38" s="39"/>
      <c r="AS38" s="39"/>
      <c r="AT38" s="39"/>
      <c r="AU38" s="39"/>
      <c r="AV38" s="39"/>
      <c r="AW38" s="39"/>
      <c r="AX38" s="39"/>
      <c r="AY38" s="39"/>
      <c r="AZ38" s="39"/>
      <c r="BA38" s="39"/>
      <c r="BB38" s="39"/>
      <c r="BC38" s="39"/>
      <c r="BD38" s="39"/>
      <c r="BE38" s="39"/>
      <c r="BF38" s="39"/>
      <c r="BG38" s="39"/>
      <c r="BH38" s="39"/>
      <c r="BI38" s="39"/>
      <c r="BJ38" s="39"/>
      <c r="BK38" s="39"/>
      <c r="BL38" s="106"/>
      <c r="BO38" s="242" t="s">
        <v>1</v>
      </c>
      <c r="BP38" s="243"/>
      <c r="BQ38" s="243"/>
      <c r="BR38" s="243"/>
      <c r="BS38" s="243"/>
      <c r="BT38" s="244"/>
    </row>
    <row r="39" spans="2:72" ht="15" customHeight="1">
      <c r="B39" s="49" t="s">
        <v>75</v>
      </c>
      <c r="C39" s="107">
        <f>SUM(C21,C29,C37)</f>
        <v>0</v>
      </c>
      <c r="D39" s="108"/>
      <c r="E39" s="109">
        <f aca="true" t="shared" si="10" ref="E39:AJ39">SUM(E21,E29,E37)</f>
        <v>0</v>
      </c>
      <c r="F39" s="110">
        <f t="shared" si="10"/>
        <v>0</v>
      </c>
      <c r="G39" s="110">
        <f t="shared" si="10"/>
        <v>0</v>
      </c>
      <c r="H39" s="110">
        <f t="shared" si="10"/>
        <v>0</v>
      </c>
      <c r="I39" s="110">
        <f t="shared" si="10"/>
        <v>0</v>
      </c>
      <c r="J39" s="110">
        <f t="shared" si="10"/>
        <v>0</v>
      </c>
      <c r="K39" s="110">
        <f t="shared" si="10"/>
        <v>0</v>
      </c>
      <c r="L39" s="110">
        <f t="shared" si="10"/>
        <v>0</v>
      </c>
      <c r="M39" s="110">
        <f t="shared" si="10"/>
        <v>0</v>
      </c>
      <c r="N39" s="110">
        <f t="shared" si="10"/>
        <v>0</v>
      </c>
      <c r="O39" s="110">
        <f t="shared" si="10"/>
        <v>0</v>
      </c>
      <c r="P39" s="110">
        <f t="shared" si="10"/>
        <v>0</v>
      </c>
      <c r="Q39" s="110">
        <f t="shared" si="10"/>
        <v>0</v>
      </c>
      <c r="R39" s="110">
        <f t="shared" si="10"/>
        <v>0</v>
      </c>
      <c r="S39" s="110">
        <f t="shared" si="10"/>
        <v>0</v>
      </c>
      <c r="T39" s="110">
        <f t="shared" si="10"/>
        <v>0</v>
      </c>
      <c r="U39" s="110">
        <f t="shared" si="10"/>
        <v>0</v>
      </c>
      <c r="V39" s="110">
        <f t="shared" si="10"/>
        <v>0</v>
      </c>
      <c r="W39" s="110">
        <f t="shared" si="10"/>
        <v>0</v>
      </c>
      <c r="X39" s="110">
        <f t="shared" si="10"/>
        <v>0</v>
      </c>
      <c r="Y39" s="110">
        <f t="shared" si="10"/>
        <v>0</v>
      </c>
      <c r="Z39" s="110">
        <f t="shared" si="10"/>
        <v>0</v>
      </c>
      <c r="AA39" s="110">
        <f t="shared" si="10"/>
        <v>0</v>
      </c>
      <c r="AB39" s="110">
        <f t="shared" si="10"/>
        <v>0</v>
      </c>
      <c r="AC39" s="110">
        <f t="shared" si="10"/>
        <v>0</v>
      </c>
      <c r="AD39" s="110">
        <f t="shared" si="10"/>
        <v>0</v>
      </c>
      <c r="AE39" s="110">
        <f t="shared" si="10"/>
        <v>0</v>
      </c>
      <c r="AF39" s="110">
        <f t="shared" si="10"/>
        <v>0</v>
      </c>
      <c r="AG39" s="110">
        <f t="shared" si="10"/>
        <v>0</v>
      </c>
      <c r="AH39" s="110">
        <f t="shared" si="10"/>
        <v>0</v>
      </c>
      <c r="AI39" s="110">
        <f t="shared" si="10"/>
        <v>0</v>
      </c>
      <c r="AJ39" s="110">
        <f t="shared" si="10"/>
        <v>0</v>
      </c>
      <c r="AK39" s="110">
        <f aca="true" t="shared" si="11" ref="AK39:BL39">SUM(AK21,AK29,AK37)</f>
        <v>0</v>
      </c>
      <c r="AL39" s="110">
        <f t="shared" si="11"/>
        <v>0</v>
      </c>
      <c r="AM39" s="110">
        <f t="shared" si="11"/>
        <v>0</v>
      </c>
      <c r="AN39" s="110">
        <f t="shared" si="11"/>
        <v>0</v>
      </c>
      <c r="AO39" s="110">
        <f t="shared" si="11"/>
        <v>0</v>
      </c>
      <c r="AP39" s="110">
        <f t="shared" si="11"/>
        <v>0</v>
      </c>
      <c r="AQ39" s="110">
        <f t="shared" si="11"/>
        <v>0</v>
      </c>
      <c r="AR39" s="110">
        <f t="shared" si="11"/>
        <v>0</v>
      </c>
      <c r="AS39" s="110">
        <f t="shared" si="11"/>
        <v>0</v>
      </c>
      <c r="AT39" s="110">
        <f t="shared" si="11"/>
        <v>0</v>
      </c>
      <c r="AU39" s="110">
        <f t="shared" si="11"/>
        <v>0</v>
      </c>
      <c r="AV39" s="110">
        <f t="shared" si="11"/>
        <v>0</v>
      </c>
      <c r="AW39" s="110">
        <f t="shared" si="11"/>
        <v>0</v>
      </c>
      <c r="AX39" s="110">
        <f t="shared" si="11"/>
        <v>0</v>
      </c>
      <c r="AY39" s="110">
        <f t="shared" si="11"/>
        <v>0</v>
      </c>
      <c r="AZ39" s="110">
        <f t="shared" si="11"/>
        <v>0</v>
      </c>
      <c r="BA39" s="110">
        <f t="shared" si="11"/>
        <v>0</v>
      </c>
      <c r="BB39" s="110">
        <f t="shared" si="11"/>
        <v>0</v>
      </c>
      <c r="BC39" s="110">
        <f t="shared" si="11"/>
        <v>0</v>
      </c>
      <c r="BD39" s="110">
        <f t="shared" si="11"/>
        <v>0</v>
      </c>
      <c r="BE39" s="110">
        <f t="shared" si="11"/>
        <v>0</v>
      </c>
      <c r="BF39" s="110">
        <f t="shared" si="11"/>
        <v>0</v>
      </c>
      <c r="BG39" s="110">
        <f t="shared" si="11"/>
        <v>0</v>
      </c>
      <c r="BH39" s="110">
        <f t="shared" si="11"/>
        <v>0</v>
      </c>
      <c r="BI39" s="110">
        <f t="shared" si="11"/>
        <v>0</v>
      </c>
      <c r="BJ39" s="110">
        <f t="shared" si="11"/>
        <v>0</v>
      </c>
      <c r="BK39" s="110">
        <f t="shared" si="11"/>
        <v>0</v>
      </c>
      <c r="BL39" s="111">
        <f t="shared" si="11"/>
        <v>0</v>
      </c>
      <c r="BO39" s="242" t="s">
        <v>1</v>
      </c>
      <c r="BP39" s="243"/>
      <c r="BQ39" s="243"/>
      <c r="BR39" s="243"/>
      <c r="BS39" s="243"/>
      <c r="BT39" s="244"/>
    </row>
    <row r="40" spans="2:72" ht="15" customHeight="1">
      <c r="B40" s="8"/>
      <c r="C40" s="30"/>
      <c r="D40" s="23"/>
      <c r="E40" s="43"/>
      <c r="F40" s="39"/>
      <c r="G40" s="39"/>
      <c r="H40" s="39"/>
      <c r="I40" s="39"/>
      <c r="J40" s="39"/>
      <c r="K40" s="39"/>
      <c r="L40" s="39"/>
      <c r="M40" s="39"/>
      <c r="N40" s="39"/>
      <c r="O40" s="39"/>
      <c r="P40" s="39"/>
      <c r="Q40" s="39"/>
      <c r="R40" s="39"/>
      <c r="S40" s="39"/>
      <c r="T40" s="39"/>
      <c r="U40" s="39"/>
      <c r="V40" s="39"/>
      <c r="W40" s="39"/>
      <c r="X40" s="39"/>
      <c r="Y40" s="39"/>
      <c r="Z40" s="39"/>
      <c r="AA40" s="39"/>
      <c r="AB40" s="39"/>
      <c r="AC40" s="39"/>
      <c r="AD40" s="39"/>
      <c r="AE40" s="39"/>
      <c r="AF40" s="39"/>
      <c r="AG40" s="39"/>
      <c r="AH40" s="39"/>
      <c r="AI40" s="39"/>
      <c r="AJ40" s="39"/>
      <c r="AK40" s="39"/>
      <c r="AL40" s="39"/>
      <c r="AM40" s="39"/>
      <c r="AN40" s="39"/>
      <c r="AO40" s="39"/>
      <c r="AP40" s="39"/>
      <c r="AQ40" s="39"/>
      <c r="AR40" s="39"/>
      <c r="AS40" s="39"/>
      <c r="AT40" s="39"/>
      <c r="AU40" s="39"/>
      <c r="AV40" s="39"/>
      <c r="AW40" s="39"/>
      <c r="AX40" s="39"/>
      <c r="AY40" s="39"/>
      <c r="AZ40" s="39"/>
      <c r="BA40" s="39"/>
      <c r="BB40" s="39"/>
      <c r="BC40" s="39"/>
      <c r="BD40" s="39"/>
      <c r="BE40" s="39"/>
      <c r="BF40" s="39"/>
      <c r="BG40" s="39"/>
      <c r="BH40" s="39"/>
      <c r="BI40" s="39"/>
      <c r="BJ40" s="39"/>
      <c r="BK40" s="39"/>
      <c r="BL40" s="106"/>
      <c r="BO40" s="242" t="s">
        <v>1</v>
      </c>
      <c r="BP40" s="243"/>
      <c r="BQ40" s="243"/>
      <c r="BR40" s="243"/>
      <c r="BS40" s="243"/>
      <c r="BT40" s="244"/>
    </row>
    <row r="41" spans="2:72" ht="15" customHeight="1">
      <c r="B41" s="181" t="s">
        <v>76</v>
      </c>
      <c r="C41" s="30">
        <f>SUM(E41:BL41)</f>
        <v>0</v>
      </c>
      <c r="D41" s="23"/>
      <c r="E41" s="34">
        <f>E39*E48</f>
        <v>0</v>
      </c>
      <c r="F41" s="35">
        <f>F39*F48</f>
        <v>0</v>
      </c>
      <c r="G41" s="35">
        <f aca="true" t="shared" si="12" ref="G41:AJ41">G39*G48</f>
        <v>0</v>
      </c>
      <c r="H41" s="35">
        <f t="shared" si="12"/>
        <v>0</v>
      </c>
      <c r="I41" s="35">
        <f t="shared" si="12"/>
        <v>0</v>
      </c>
      <c r="J41" s="35">
        <f t="shared" si="12"/>
        <v>0</v>
      </c>
      <c r="K41" s="35">
        <f t="shared" si="12"/>
        <v>0</v>
      </c>
      <c r="L41" s="35">
        <f t="shared" si="12"/>
        <v>0</v>
      </c>
      <c r="M41" s="35">
        <f t="shared" si="12"/>
        <v>0</v>
      </c>
      <c r="N41" s="35">
        <f t="shared" si="12"/>
        <v>0</v>
      </c>
      <c r="O41" s="35">
        <f t="shared" si="12"/>
        <v>0</v>
      </c>
      <c r="P41" s="35">
        <f t="shared" si="12"/>
        <v>0</v>
      </c>
      <c r="Q41" s="35">
        <f t="shared" si="12"/>
        <v>0</v>
      </c>
      <c r="R41" s="35">
        <f t="shared" si="12"/>
        <v>0</v>
      </c>
      <c r="S41" s="35">
        <f t="shared" si="12"/>
        <v>0</v>
      </c>
      <c r="T41" s="35">
        <f t="shared" si="12"/>
        <v>0</v>
      </c>
      <c r="U41" s="35">
        <f t="shared" si="12"/>
        <v>0</v>
      </c>
      <c r="V41" s="35">
        <f t="shared" si="12"/>
        <v>0</v>
      </c>
      <c r="W41" s="35">
        <f t="shared" si="12"/>
        <v>0</v>
      </c>
      <c r="X41" s="35">
        <f t="shared" si="12"/>
        <v>0</v>
      </c>
      <c r="Y41" s="35">
        <f t="shared" si="12"/>
        <v>0</v>
      </c>
      <c r="Z41" s="35">
        <f t="shared" si="12"/>
        <v>0</v>
      </c>
      <c r="AA41" s="35">
        <f t="shared" si="12"/>
        <v>0</v>
      </c>
      <c r="AB41" s="35">
        <f t="shared" si="12"/>
        <v>0</v>
      </c>
      <c r="AC41" s="35">
        <f t="shared" si="12"/>
        <v>0</v>
      </c>
      <c r="AD41" s="35">
        <f t="shared" si="12"/>
        <v>0</v>
      </c>
      <c r="AE41" s="35">
        <f t="shared" si="12"/>
        <v>0</v>
      </c>
      <c r="AF41" s="35">
        <f t="shared" si="12"/>
        <v>0</v>
      </c>
      <c r="AG41" s="35">
        <f t="shared" si="12"/>
        <v>0</v>
      </c>
      <c r="AH41" s="35">
        <f t="shared" si="12"/>
        <v>0</v>
      </c>
      <c r="AI41" s="35">
        <f t="shared" si="12"/>
        <v>0</v>
      </c>
      <c r="AJ41" s="35">
        <f t="shared" si="12"/>
        <v>0</v>
      </c>
      <c r="AK41" s="35">
        <f aca="true" t="shared" si="13" ref="AK41:BL41">AK39*AK48</f>
        <v>0</v>
      </c>
      <c r="AL41" s="35">
        <f t="shared" si="13"/>
        <v>0</v>
      </c>
      <c r="AM41" s="35">
        <f t="shared" si="13"/>
        <v>0</v>
      </c>
      <c r="AN41" s="35">
        <f t="shared" si="13"/>
        <v>0</v>
      </c>
      <c r="AO41" s="35">
        <f t="shared" si="13"/>
        <v>0</v>
      </c>
      <c r="AP41" s="35">
        <f t="shared" si="13"/>
        <v>0</v>
      </c>
      <c r="AQ41" s="35">
        <f t="shared" si="13"/>
        <v>0</v>
      </c>
      <c r="AR41" s="35">
        <f t="shared" si="13"/>
        <v>0</v>
      </c>
      <c r="AS41" s="35">
        <f t="shared" si="13"/>
        <v>0</v>
      </c>
      <c r="AT41" s="35">
        <f t="shared" si="13"/>
        <v>0</v>
      </c>
      <c r="AU41" s="35">
        <f t="shared" si="13"/>
        <v>0</v>
      </c>
      <c r="AV41" s="35">
        <f t="shared" si="13"/>
        <v>0</v>
      </c>
      <c r="AW41" s="35">
        <f t="shared" si="13"/>
        <v>0</v>
      </c>
      <c r="AX41" s="35">
        <f t="shared" si="13"/>
        <v>0</v>
      </c>
      <c r="AY41" s="35">
        <f t="shared" si="13"/>
        <v>0</v>
      </c>
      <c r="AZ41" s="35">
        <f t="shared" si="13"/>
        <v>0</v>
      </c>
      <c r="BA41" s="35">
        <f t="shared" si="13"/>
        <v>0</v>
      </c>
      <c r="BB41" s="35">
        <f t="shared" si="13"/>
        <v>0</v>
      </c>
      <c r="BC41" s="35">
        <f t="shared" si="13"/>
        <v>0</v>
      </c>
      <c r="BD41" s="35">
        <f t="shared" si="13"/>
        <v>0</v>
      </c>
      <c r="BE41" s="35">
        <f t="shared" si="13"/>
        <v>0</v>
      </c>
      <c r="BF41" s="35">
        <f t="shared" si="13"/>
        <v>0</v>
      </c>
      <c r="BG41" s="35">
        <f t="shared" si="13"/>
        <v>0</v>
      </c>
      <c r="BH41" s="35">
        <f t="shared" si="13"/>
        <v>0</v>
      </c>
      <c r="BI41" s="35">
        <f t="shared" si="13"/>
        <v>0</v>
      </c>
      <c r="BJ41" s="35">
        <f t="shared" si="13"/>
        <v>0</v>
      </c>
      <c r="BK41" s="35">
        <f t="shared" si="13"/>
        <v>0</v>
      </c>
      <c r="BL41" s="36">
        <f t="shared" si="13"/>
        <v>0</v>
      </c>
      <c r="BO41" s="245" t="s">
        <v>1</v>
      </c>
      <c r="BP41" s="246"/>
      <c r="BQ41" s="246"/>
      <c r="BR41" s="246"/>
      <c r="BS41" s="246"/>
      <c r="BT41" s="247"/>
    </row>
    <row r="42" spans="2:3" ht="15" customHeight="1">
      <c r="B42" s="28"/>
      <c r="C42" s="29"/>
    </row>
    <row r="43" spans="2:3" ht="15" customHeight="1">
      <c r="B43" s="176" t="s">
        <v>78</v>
      </c>
      <c r="C43" s="31">
        <f>SUM(E41:BL41)</f>
        <v>0</v>
      </c>
    </row>
    <row r="44" spans="2:3" ht="15" customHeight="1">
      <c r="B44" s="177" t="s">
        <v>77</v>
      </c>
      <c r="C44" s="32">
        <f>$C$43/$C$52</f>
        <v>0</v>
      </c>
    </row>
    <row r="45" ht="15" customHeight="1">
      <c r="B45" s="17"/>
    </row>
    <row r="46" spans="2:64" ht="15" customHeight="1">
      <c r="B46" s="17"/>
      <c r="E46">
        <f aca="true" t="shared" si="14" ref="E46:AJ46">E11</f>
        <v>0</v>
      </c>
      <c r="F46">
        <f t="shared" si="14"/>
        <v>1</v>
      </c>
      <c r="G46">
        <f t="shared" si="14"/>
        <v>2</v>
      </c>
      <c r="H46">
        <f t="shared" si="14"/>
        <v>3</v>
      </c>
      <c r="I46">
        <f t="shared" si="14"/>
        <v>4</v>
      </c>
      <c r="J46">
        <f t="shared" si="14"/>
        <v>5</v>
      </c>
      <c r="K46">
        <f t="shared" si="14"/>
        <v>6</v>
      </c>
      <c r="L46">
        <f t="shared" si="14"/>
        <v>7</v>
      </c>
      <c r="M46">
        <f t="shared" si="14"/>
        <v>8</v>
      </c>
      <c r="N46">
        <f t="shared" si="14"/>
        <v>9</v>
      </c>
      <c r="O46">
        <f t="shared" si="14"/>
        <v>10</v>
      </c>
      <c r="P46">
        <f t="shared" si="14"/>
        <v>11</v>
      </c>
      <c r="Q46">
        <f t="shared" si="14"/>
        <v>12</v>
      </c>
      <c r="R46">
        <f t="shared" si="14"/>
        <v>13</v>
      </c>
      <c r="S46">
        <f t="shared" si="14"/>
        <v>14</v>
      </c>
      <c r="T46">
        <f t="shared" si="14"/>
        <v>15</v>
      </c>
      <c r="U46">
        <f t="shared" si="14"/>
        <v>16</v>
      </c>
      <c r="V46">
        <f t="shared" si="14"/>
        <v>17</v>
      </c>
      <c r="W46">
        <f t="shared" si="14"/>
        <v>18</v>
      </c>
      <c r="X46">
        <f t="shared" si="14"/>
        <v>19</v>
      </c>
      <c r="Y46">
        <f t="shared" si="14"/>
        <v>20</v>
      </c>
      <c r="Z46">
        <f t="shared" si="14"/>
        <v>21</v>
      </c>
      <c r="AA46">
        <f t="shared" si="14"/>
        <v>22</v>
      </c>
      <c r="AB46">
        <f t="shared" si="14"/>
        <v>23</v>
      </c>
      <c r="AC46">
        <f t="shared" si="14"/>
        <v>24</v>
      </c>
      <c r="AD46">
        <f t="shared" si="14"/>
        <v>25</v>
      </c>
      <c r="AE46">
        <f t="shared" si="14"/>
        <v>26</v>
      </c>
      <c r="AF46">
        <f t="shared" si="14"/>
        <v>27</v>
      </c>
      <c r="AG46">
        <f t="shared" si="14"/>
        <v>28</v>
      </c>
      <c r="AH46">
        <f t="shared" si="14"/>
        <v>29</v>
      </c>
      <c r="AI46">
        <f t="shared" si="14"/>
        <v>30</v>
      </c>
      <c r="AJ46">
        <f t="shared" si="14"/>
        <v>31</v>
      </c>
      <c r="AK46">
        <f aca="true" t="shared" si="15" ref="AK46:BL46">AK11</f>
        <v>32</v>
      </c>
      <c r="AL46">
        <f t="shared" si="15"/>
        <v>33</v>
      </c>
      <c r="AM46">
        <f t="shared" si="15"/>
        <v>34</v>
      </c>
      <c r="AN46">
        <f t="shared" si="15"/>
        <v>35</v>
      </c>
      <c r="AO46">
        <f t="shared" si="15"/>
        <v>36</v>
      </c>
      <c r="AP46">
        <f t="shared" si="15"/>
        <v>37</v>
      </c>
      <c r="AQ46">
        <f t="shared" si="15"/>
        <v>38</v>
      </c>
      <c r="AR46">
        <f t="shared" si="15"/>
        <v>39</v>
      </c>
      <c r="AS46">
        <f t="shared" si="15"/>
        <v>40</v>
      </c>
      <c r="AT46">
        <f t="shared" si="15"/>
        <v>41</v>
      </c>
      <c r="AU46">
        <f t="shared" si="15"/>
        <v>42</v>
      </c>
      <c r="AV46">
        <f t="shared" si="15"/>
        <v>43</v>
      </c>
      <c r="AW46">
        <f t="shared" si="15"/>
        <v>44</v>
      </c>
      <c r="AX46">
        <f t="shared" si="15"/>
        <v>45</v>
      </c>
      <c r="AY46">
        <f t="shared" si="15"/>
        <v>46</v>
      </c>
      <c r="AZ46">
        <f t="shared" si="15"/>
        <v>47</v>
      </c>
      <c r="BA46">
        <f t="shared" si="15"/>
        <v>48</v>
      </c>
      <c r="BB46">
        <f t="shared" si="15"/>
        <v>49</v>
      </c>
      <c r="BC46">
        <f t="shared" si="15"/>
        <v>50</v>
      </c>
      <c r="BD46">
        <f t="shared" si="15"/>
        <v>51</v>
      </c>
      <c r="BE46">
        <f t="shared" si="15"/>
        <v>52</v>
      </c>
      <c r="BF46">
        <f t="shared" si="15"/>
        <v>53</v>
      </c>
      <c r="BG46">
        <f t="shared" si="15"/>
        <v>54</v>
      </c>
      <c r="BH46">
        <f t="shared" si="15"/>
        <v>55</v>
      </c>
      <c r="BI46">
        <f t="shared" si="15"/>
        <v>56</v>
      </c>
      <c r="BJ46">
        <f t="shared" si="15"/>
        <v>57</v>
      </c>
      <c r="BK46">
        <f t="shared" si="15"/>
        <v>58</v>
      </c>
      <c r="BL46">
        <f t="shared" si="15"/>
        <v>59</v>
      </c>
    </row>
    <row r="47" spans="2:64" ht="15" customHeight="1">
      <c r="B47" s="14" t="s">
        <v>79</v>
      </c>
      <c r="E47" s="37">
        <v>0.035</v>
      </c>
      <c r="F47" s="37">
        <v>0.035</v>
      </c>
      <c r="G47" s="37">
        <v>0.035</v>
      </c>
      <c r="H47" s="37">
        <v>0.035</v>
      </c>
      <c r="I47" s="37">
        <v>0.035</v>
      </c>
      <c r="J47" s="37">
        <v>0.035</v>
      </c>
      <c r="K47" s="37">
        <v>0.035</v>
      </c>
      <c r="L47" s="37">
        <v>0.035</v>
      </c>
      <c r="M47" s="37">
        <v>0.035</v>
      </c>
      <c r="N47" s="37">
        <v>0.035</v>
      </c>
      <c r="O47" s="37">
        <v>0.035</v>
      </c>
      <c r="P47" s="37">
        <v>0.035</v>
      </c>
      <c r="Q47" s="37">
        <v>0.035</v>
      </c>
      <c r="R47" s="37">
        <v>0.035</v>
      </c>
      <c r="S47" s="37">
        <v>0.035</v>
      </c>
      <c r="T47" s="37">
        <v>0.035</v>
      </c>
      <c r="U47" s="37">
        <v>0.035</v>
      </c>
      <c r="V47" s="37">
        <v>0.035</v>
      </c>
      <c r="W47" s="37">
        <v>0.035</v>
      </c>
      <c r="X47" s="37">
        <v>0.035</v>
      </c>
      <c r="Y47" s="37">
        <v>0.035</v>
      </c>
      <c r="Z47" s="37">
        <v>0.035</v>
      </c>
      <c r="AA47" s="37">
        <v>0.035</v>
      </c>
      <c r="AB47" s="37">
        <v>0.035</v>
      </c>
      <c r="AC47" s="37">
        <v>0.035</v>
      </c>
      <c r="AD47" s="37">
        <v>0.035</v>
      </c>
      <c r="AE47" s="37">
        <v>0.035</v>
      </c>
      <c r="AF47" s="37">
        <v>0.035</v>
      </c>
      <c r="AG47" s="37">
        <v>0.035</v>
      </c>
      <c r="AH47" s="37">
        <v>0.035</v>
      </c>
      <c r="AI47" s="37">
        <v>0.035</v>
      </c>
      <c r="AJ47" s="38">
        <v>0.03</v>
      </c>
      <c r="AK47" s="38">
        <v>0.03</v>
      </c>
      <c r="AL47" s="38">
        <v>0.03</v>
      </c>
      <c r="AM47" s="38">
        <v>0.03</v>
      </c>
      <c r="AN47" s="38">
        <v>0.03</v>
      </c>
      <c r="AO47" s="38">
        <v>0.03</v>
      </c>
      <c r="AP47" s="38">
        <v>0.03</v>
      </c>
      <c r="AQ47" s="38">
        <v>0.03</v>
      </c>
      <c r="AR47" s="38">
        <v>0.03</v>
      </c>
      <c r="AS47" s="38">
        <v>0.03</v>
      </c>
      <c r="AT47" s="38">
        <v>0.03</v>
      </c>
      <c r="AU47" s="38">
        <v>0.03</v>
      </c>
      <c r="AV47" s="38">
        <v>0.03</v>
      </c>
      <c r="AW47" s="38">
        <v>0.03</v>
      </c>
      <c r="AX47" s="38">
        <v>0.03</v>
      </c>
      <c r="AY47" s="38">
        <v>0.03</v>
      </c>
      <c r="AZ47" s="38">
        <v>0.03</v>
      </c>
      <c r="BA47" s="38">
        <v>0.03</v>
      </c>
      <c r="BB47" s="38">
        <v>0.03</v>
      </c>
      <c r="BC47" s="38">
        <v>0.03</v>
      </c>
      <c r="BD47" s="38">
        <v>0.03</v>
      </c>
      <c r="BE47" s="38">
        <v>0.03</v>
      </c>
      <c r="BF47" s="38">
        <v>0.03</v>
      </c>
      <c r="BG47" s="38">
        <v>0.03</v>
      </c>
      <c r="BH47" s="38">
        <v>0.03</v>
      </c>
      <c r="BI47" s="38">
        <v>0.03</v>
      </c>
      <c r="BJ47" s="38">
        <v>0.03</v>
      </c>
      <c r="BK47" s="38">
        <v>0.03</v>
      </c>
      <c r="BL47" s="38">
        <v>0.03</v>
      </c>
    </row>
    <row r="48" spans="2:64" ht="15" customHeight="1">
      <c r="B48" s="14" t="s">
        <v>80</v>
      </c>
      <c r="E48" s="18">
        <f aca="true" t="shared" si="16" ref="E48:AI48">1/((1+E47)^E11)</f>
        <v>1</v>
      </c>
      <c r="F48" s="18">
        <f t="shared" si="16"/>
        <v>0.9661835748792271</v>
      </c>
      <c r="G48" s="18">
        <f t="shared" si="16"/>
        <v>0.933510700366403</v>
      </c>
      <c r="H48" s="18">
        <f t="shared" si="16"/>
        <v>0.9019427056680224</v>
      </c>
      <c r="I48" s="18">
        <f t="shared" si="16"/>
        <v>0.8714422276985724</v>
      </c>
      <c r="J48" s="18">
        <f t="shared" si="16"/>
        <v>0.8419731668585242</v>
      </c>
      <c r="K48" s="18">
        <f t="shared" si="16"/>
        <v>0.8135006443077528</v>
      </c>
      <c r="L48" s="18">
        <f t="shared" si="16"/>
        <v>0.7859909606838191</v>
      </c>
      <c r="M48" s="18">
        <f t="shared" si="16"/>
        <v>0.7594115562162506</v>
      </c>
      <c r="N48" s="18">
        <f t="shared" si="16"/>
        <v>0.7337309721896141</v>
      </c>
      <c r="O48" s="18">
        <f t="shared" si="16"/>
        <v>0.7089188137097722</v>
      </c>
      <c r="P48" s="18">
        <f t="shared" si="16"/>
        <v>0.6849457137292485</v>
      </c>
      <c r="Q48" s="18">
        <f t="shared" si="16"/>
        <v>0.661783298289129</v>
      </c>
      <c r="R48" s="18">
        <f t="shared" si="16"/>
        <v>0.6394041529363567</v>
      </c>
      <c r="S48" s="18">
        <f t="shared" si="16"/>
        <v>0.617781790276673</v>
      </c>
      <c r="T48" s="18">
        <f t="shared" si="16"/>
        <v>0.596890618624805</v>
      </c>
      <c r="U48" s="18">
        <f t="shared" si="16"/>
        <v>0.5767059117147875</v>
      </c>
      <c r="V48" s="18">
        <f t="shared" si="16"/>
        <v>0.5572037794345773</v>
      </c>
      <c r="W48" s="18">
        <f t="shared" si="16"/>
        <v>0.5383611395503163</v>
      </c>
      <c r="X48" s="18">
        <f t="shared" si="16"/>
        <v>0.5201556903867791</v>
      </c>
      <c r="Y48" s="18">
        <f t="shared" si="16"/>
        <v>0.5025658844316706</v>
      </c>
      <c r="Z48" s="18">
        <f t="shared" si="16"/>
        <v>0.4855709028325321</v>
      </c>
      <c r="AA48" s="18">
        <f t="shared" si="16"/>
        <v>0.46915063075606966</v>
      </c>
      <c r="AB48" s="18">
        <f t="shared" si="16"/>
        <v>0.45328563358074364</v>
      </c>
      <c r="AC48" s="18">
        <f t="shared" si="16"/>
        <v>0.4379571338944384</v>
      </c>
      <c r="AD48" s="18">
        <f t="shared" si="16"/>
        <v>0.42314698926998884</v>
      </c>
      <c r="AE48" s="18">
        <f t="shared" si="16"/>
        <v>0.40883767079225974</v>
      </c>
      <c r="AF48" s="18">
        <f t="shared" si="16"/>
        <v>0.39501224231136206</v>
      </c>
      <c r="AG48" s="18">
        <f t="shared" si="16"/>
        <v>0.3816543403974513</v>
      </c>
      <c r="AH48" s="18">
        <f t="shared" si="16"/>
        <v>0.368748154973383</v>
      </c>
      <c r="AI48" s="18">
        <f t="shared" si="16"/>
        <v>0.35627841060230236</v>
      </c>
      <c r="AJ48" s="18">
        <f aca="true" t="shared" si="17" ref="AJ48:BL48">+AI48/(1+AJ47)</f>
        <v>0.3459013695167984</v>
      </c>
      <c r="AK48" s="18">
        <f t="shared" si="17"/>
        <v>0.3358265723464062</v>
      </c>
      <c r="AL48" s="18">
        <f t="shared" si="17"/>
        <v>0.3260452158702973</v>
      </c>
      <c r="AM48" s="18">
        <f t="shared" si="17"/>
        <v>0.3165487532721333</v>
      </c>
      <c r="AN48" s="18">
        <f t="shared" si="17"/>
        <v>0.30732888667197406</v>
      </c>
      <c r="AO48" s="18">
        <f t="shared" si="17"/>
        <v>0.29837755987570297</v>
      </c>
      <c r="AP48" s="18">
        <f t="shared" si="17"/>
        <v>0.28968695133563394</v>
      </c>
      <c r="AQ48" s="18">
        <f t="shared" si="17"/>
        <v>0.28124946731614947</v>
      </c>
      <c r="AR48" s="18">
        <f t="shared" si="17"/>
        <v>0.27305773525839755</v>
      </c>
      <c r="AS48" s="18">
        <f t="shared" si="17"/>
        <v>0.26510459733825004</v>
      </c>
      <c r="AT48" s="18">
        <f t="shared" si="17"/>
        <v>0.25738310421189325</v>
      </c>
      <c r="AU48" s="18">
        <f t="shared" si="17"/>
        <v>0.2498865089435857</v>
      </c>
      <c r="AV48" s="18">
        <f t="shared" si="17"/>
        <v>0.24260826111027736</v>
      </c>
      <c r="AW48" s="18">
        <f t="shared" si="17"/>
        <v>0.23554200107793918</v>
      </c>
      <c r="AX48" s="18">
        <f t="shared" si="17"/>
        <v>0.22868155444460114</v>
      </c>
      <c r="AY48" s="18">
        <f t="shared" si="17"/>
        <v>0.2220209266452438</v>
      </c>
      <c r="AZ48" s="18">
        <f t="shared" si="17"/>
        <v>0.21555429771382895</v>
      </c>
      <c r="BA48" s="18">
        <f t="shared" si="17"/>
        <v>0.20927601719789218</v>
      </c>
      <c r="BB48" s="18">
        <f t="shared" si="17"/>
        <v>0.20318059922125453</v>
      </c>
      <c r="BC48" s="18">
        <f t="shared" si="17"/>
        <v>0.19726271769053838</v>
      </c>
      <c r="BD48" s="18">
        <f t="shared" si="17"/>
        <v>0.1915172016412994</v>
      </c>
      <c r="BE48" s="18">
        <f t="shared" si="17"/>
        <v>0.18593903071970816</v>
      </c>
      <c r="BF48" s="18">
        <f t="shared" si="17"/>
        <v>0.18052333079583316</v>
      </c>
      <c r="BG48" s="18">
        <f t="shared" si="17"/>
        <v>0.1752653697046924</v>
      </c>
      <c r="BH48" s="18">
        <f t="shared" si="17"/>
        <v>0.17016055311135184</v>
      </c>
      <c r="BI48" s="18">
        <f t="shared" si="17"/>
        <v>0.1652044204964581</v>
      </c>
      <c r="BJ48" s="18">
        <f t="shared" si="17"/>
        <v>0.16039264125869718</v>
      </c>
      <c r="BK48" s="18">
        <f t="shared" si="17"/>
        <v>0.15572101093077395</v>
      </c>
      <c r="BL48" s="18">
        <f t="shared" si="17"/>
        <v>0.15118544750560578</v>
      </c>
    </row>
    <row r="49" spans="2:64" ht="15" customHeight="1">
      <c r="B49" s="14" t="s">
        <v>81</v>
      </c>
      <c r="E49" s="20">
        <f>E48</f>
        <v>1</v>
      </c>
      <c r="F49" s="20">
        <f>+F48+E49</f>
        <v>1.9661835748792271</v>
      </c>
      <c r="G49" s="20">
        <f aca="true" t="shared" si="18" ref="G49:AK49">+G48+F49</f>
        <v>2.89969427524563</v>
      </c>
      <c r="H49" s="20">
        <f t="shared" si="18"/>
        <v>3.8016369809136523</v>
      </c>
      <c r="I49" s="20">
        <f t="shared" si="18"/>
        <v>4.673079208612225</v>
      </c>
      <c r="J49" s="20">
        <f t="shared" si="18"/>
        <v>5.515052375470749</v>
      </c>
      <c r="K49" s="20">
        <f t="shared" si="18"/>
        <v>6.328553019778502</v>
      </c>
      <c r="L49" s="20">
        <f t="shared" si="18"/>
        <v>7.1145439804623205</v>
      </c>
      <c r="M49" s="20">
        <f t="shared" si="18"/>
        <v>7.873955536678571</v>
      </c>
      <c r="N49" s="20">
        <f t="shared" si="18"/>
        <v>8.607686508868186</v>
      </c>
      <c r="O49" s="20">
        <f t="shared" si="18"/>
        <v>9.316605322577958</v>
      </c>
      <c r="P49" s="20">
        <f t="shared" si="18"/>
        <v>10.001551036307207</v>
      </c>
      <c r="Q49" s="20">
        <f t="shared" si="18"/>
        <v>10.663334334596335</v>
      </c>
      <c r="R49" s="20">
        <f t="shared" si="18"/>
        <v>11.302738487532691</v>
      </c>
      <c r="S49" s="20">
        <f t="shared" si="18"/>
        <v>11.920520277809365</v>
      </c>
      <c r="T49" s="20">
        <f t="shared" si="18"/>
        <v>12.51741089643417</v>
      </c>
      <c r="U49" s="20">
        <f t="shared" si="18"/>
        <v>13.094116808148957</v>
      </c>
      <c r="V49" s="20">
        <f t="shared" si="18"/>
        <v>13.651320587583534</v>
      </c>
      <c r="W49" s="20">
        <f t="shared" si="18"/>
        <v>14.18968172713385</v>
      </c>
      <c r="X49" s="20">
        <f t="shared" si="18"/>
        <v>14.70983741752063</v>
      </c>
      <c r="Y49" s="20">
        <f t="shared" si="18"/>
        <v>15.2124033019523</v>
      </c>
      <c r="Z49" s="20">
        <f t="shared" si="18"/>
        <v>15.697974204784831</v>
      </c>
      <c r="AA49" s="20">
        <f t="shared" si="18"/>
        <v>16.1671248355409</v>
      </c>
      <c r="AB49" s="20">
        <f t="shared" si="18"/>
        <v>16.620410469121644</v>
      </c>
      <c r="AC49" s="20">
        <f t="shared" si="18"/>
        <v>17.058367603016084</v>
      </c>
      <c r="AD49" s="20">
        <f t="shared" si="18"/>
        <v>17.48151459228607</v>
      </c>
      <c r="AE49" s="20">
        <f t="shared" si="18"/>
        <v>17.89035226307833</v>
      </c>
      <c r="AF49" s="20">
        <f t="shared" si="18"/>
        <v>18.285364505389694</v>
      </c>
      <c r="AG49" s="20">
        <f t="shared" si="18"/>
        <v>18.667018845787144</v>
      </c>
      <c r="AH49" s="20">
        <f t="shared" si="18"/>
        <v>19.035767000760526</v>
      </c>
      <c r="AI49" s="20">
        <f t="shared" si="18"/>
        <v>19.39204541136283</v>
      </c>
      <c r="AJ49" s="20">
        <f t="shared" si="18"/>
        <v>19.73794678087963</v>
      </c>
      <c r="AK49" s="20">
        <f t="shared" si="18"/>
        <v>20.073773353226034</v>
      </c>
      <c r="AL49" s="20">
        <f aca="true" t="shared" si="19" ref="AL49:BL49">+AL48+AK49</f>
        <v>20.399818569096333</v>
      </c>
      <c r="AM49" s="20">
        <f t="shared" si="19"/>
        <v>20.716367322368466</v>
      </c>
      <c r="AN49" s="20">
        <f t="shared" si="19"/>
        <v>21.02369620904044</v>
      </c>
      <c r="AO49" s="20">
        <f t="shared" si="19"/>
        <v>21.322073768916145</v>
      </c>
      <c r="AP49" s="20">
        <f t="shared" si="19"/>
        <v>21.61176072025178</v>
      </c>
      <c r="AQ49" s="20">
        <f t="shared" si="19"/>
        <v>21.89301018756793</v>
      </c>
      <c r="AR49" s="20">
        <f t="shared" si="19"/>
        <v>22.16606792282633</v>
      </c>
      <c r="AS49" s="20">
        <f t="shared" si="19"/>
        <v>22.43117252016458</v>
      </c>
      <c r="AT49" s="20">
        <f t="shared" si="19"/>
        <v>22.688555624376473</v>
      </c>
      <c r="AU49" s="20">
        <f t="shared" si="19"/>
        <v>22.93844213332006</v>
      </c>
      <c r="AV49" s="20">
        <f t="shared" si="19"/>
        <v>23.181050394430336</v>
      </c>
      <c r="AW49" s="20">
        <f t="shared" si="19"/>
        <v>23.416592395508275</v>
      </c>
      <c r="AX49" s="20">
        <f t="shared" si="19"/>
        <v>23.645273949952877</v>
      </c>
      <c r="AY49" s="20">
        <f t="shared" si="19"/>
        <v>23.86729487659812</v>
      </c>
      <c r="AZ49" s="20">
        <f t="shared" si="19"/>
        <v>24.08284917431195</v>
      </c>
      <c r="BA49" s="20">
        <f t="shared" si="19"/>
        <v>24.292125191509843</v>
      </c>
      <c r="BB49" s="20">
        <f t="shared" si="19"/>
        <v>24.4953057907311</v>
      </c>
      <c r="BC49" s="20">
        <f t="shared" si="19"/>
        <v>24.692568508421637</v>
      </c>
      <c r="BD49" s="20">
        <f t="shared" si="19"/>
        <v>24.884085710062937</v>
      </c>
      <c r="BE49" s="20">
        <f t="shared" si="19"/>
        <v>25.070024740782646</v>
      </c>
      <c r="BF49" s="20">
        <f t="shared" si="19"/>
        <v>25.25054807157848</v>
      </c>
      <c r="BG49" s="20">
        <f t="shared" si="19"/>
        <v>25.42581344128317</v>
      </c>
      <c r="BH49" s="20">
        <f t="shared" si="19"/>
        <v>25.595973994394523</v>
      </c>
      <c r="BI49" s="20">
        <f t="shared" si="19"/>
        <v>25.76117841489098</v>
      </c>
      <c r="BJ49" s="20">
        <f t="shared" si="19"/>
        <v>25.921571056149677</v>
      </c>
      <c r="BK49" s="20">
        <f t="shared" si="19"/>
        <v>26.07729206708045</v>
      </c>
      <c r="BL49" s="20">
        <f t="shared" si="19"/>
        <v>26.228477514586054</v>
      </c>
    </row>
    <row r="50" spans="2:64" ht="15" customHeight="1">
      <c r="B50" s="103" t="s">
        <v>82</v>
      </c>
      <c r="C50" s="9">
        <f>$C$7</f>
        <v>0</v>
      </c>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row>
    <row r="51" spans="2:64" ht="15" customHeight="1">
      <c r="B51" s="103" t="s">
        <v>83</v>
      </c>
      <c r="E51" s="20">
        <v>1</v>
      </c>
      <c r="F51" s="20">
        <f aca="true" t="shared" si="20" ref="F51:AK51">IF($C$50&gt;F46,F48,"")</f>
      </c>
      <c r="G51" s="20">
        <f t="shared" si="20"/>
      </c>
      <c r="H51" s="20">
        <f t="shared" si="20"/>
      </c>
      <c r="I51" s="20">
        <f t="shared" si="20"/>
      </c>
      <c r="J51" s="20">
        <f t="shared" si="20"/>
      </c>
      <c r="K51" s="20">
        <f t="shared" si="20"/>
      </c>
      <c r="L51" s="20">
        <f t="shared" si="20"/>
      </c>
      <c r="M51" s="20">
        <f t="shared" si="20"/>
      </c>
      <c r="N51" s="20">
        <f t="shared" si="20"/>
      </c>
      <c r="O51" s="20">
        <f t="shared" si="20"/>
      </c>
      <c r="P51" s="20">
        <f t="shared" si="20"/>
      </c>
      <c r="Q51" s="20">
        <f t="shared" si="20"/>
      </c>
      <c r="R51" s="20">
        <f t="shared" si="20"/>
      </c>
      <c r="S51" s="20">
        <f t="shared" si="20"/>
      </c>
      <c r="T51" s="20">
        <f t="shared" si="20"/>
      </c>
      <c r="U51" s="20">
        <f t="shared" si="20"/>
      </c>
      <c r="V51" s="20">
        <f t="shared" si="20"/>
      </c>
      <c r="W51" s="20">
        <f t="shared" si="20"/>
      </c>
      <c r="X51" s="20">
        <f t="shared" si="20"/>
      </c>
      <c r="Y51" s="20">
        <f t="shared" si="20"/>
      </c>
      <c r="Z51" s="20">
        <f t="shared" si="20"/>
      </c>
      <c r="AA51" s="20">
        <f t="shared" si="20"/>
      </c>
      <c r="AB51" s="20">
        <f t="shared" si="20"/>
      </c>
      <c r="AC51" s="20">
        <f t="shared" si="20"/>
      </c>
      <c r="AD51" s="20">
        <f t="shared" si="20"/>
      </c>
      <c r="AE51" s="20">
        <f t="shared" si="20"/>
      </c>
      <c r="AF51" s="20">
        <f t="shared" si="20"/>
      </c>
      <c r="AG51" s="20">
        <f t="shared" si="20"/>
      </c>
      <c r="AH51" s="20">
        <f t="shared" si="20"/>
      </c>
      <c r="AI51" s="20">
        <f t="shared" si="20"/>
      </c>
      <c r="AJ51" s="20">
        <f t="shared" si="20"/>
      </c>
      <c r="AK51" s="20">
        <f t="shared" si="20"/>
      </c>
      <c r="AL51" s="20">
        <f aca="true" t="shared" si="21" ref="AL51:BL51">IF($C$50&gt;AL46,AL48,"")</f>
      </c>
      <c r="AM51" s="20">
        <f t="shared" si="21"/>
      </c>
      <c r="AN51" s="20">
        <f t="shared" si="21"/>
      </c>
      <c r="AO51" s="20">
        <f t="shared" si="21"/>
      </c>
      <c r="AP51" s="20">
        <f t="shared" si="21"/>
      </c>
      <c r="AQ51" s="20">
        <f t="shared" si="21"/>
      </c>
      <c r="AR51" s="20">
        <f t="shared" si="21"/>
      </c>
      <c r="AS51" s="20">
        <f t="shared" si="21"/>
      </c>
      <c r="AT51" s="20">
        <f t="shared" si="21"/>
      </c>
      <c r="AU51" s="20">
        <f t="shared" si="21"/>
      </c>
      <c r="AV51" s="20">
        <f t="shared" si="21"/>
      </c>
      <c r="AW51" s="20">
        <f t="shared" si="21"/>
      </c>
      <c r="AX51" s="20">
        <f t="shared" si="21"/>
      </c>
      <c r="AY51" s="20">
        <f t="shared" si="21"/>
      </c>
      <c r="AZ51" s="20">
        <f t="shared" si="21"/>
      </c>
      <c r="BA51" s="20">
        <f t="shared" si="21"/>
      </c>
      <c r="BB51" s="20">
        <f t="shared" si="21"/>
      </c>
      <c r="BC51" s="20">
        <f t="shared" si="21"/>
      </c>
      <c r="BD51" s="20">
        <f t="shared" si="21"/>
      </c>
      <c r="BE51" s="20">
        <f t="shared" si="21"/>
      </c>
      <c r="BF51" s="20">
        <f t="shared" si="21"/>
      </c>
      <c r="BG51" s="20">
        <f t="shared" si="21"/>
      </c>
      <c r="BH51" s="20">
        <f t="shared" si="21"/>
      </c>
      <c r="BI51" s="20">
        <f t="shared" si="21"/>
      </c>
      <c r="BJ51" s="20">
        <f t="shared" si="21"/>
      </c>
      <c r="BK51" s="20">
        <f t="shared" si="21"/>
      </c>
      <c r="BL51" s="20">
        <f t="shared" si="21"/>
      </c>
    </row>
    <row r="52" spans="2:64" ht="15" customHeight="1">
      <c r="B52" s="103" t="s">
        <v>84</v>
      </c>
      <c r="C52" s="44">
        <f>SUM(E51:BL51)</f>
        <v>1</v>
      </c>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c r="BL52" s="20"/>
    </row>
    <row r="53" spans="2:64" ht="15" customHeight="1">
      <c r="B53" s="14"/>
      <c r="E53" s="20"/>
      <c r="F53" s="20"/>
      <c r="G53" s="2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c r="BL53" s="20"/>
    </row>
    <row r="54" spans="5:80" ht="15" customHeight="1">
      <c r="E54" s="10"/>
      <c r="F54" s="21"/>
      <c r="G54" s="21"/>
      <c r="H54" s="21"/>
      <c r="I54" s="21"/>
      <c r="J54" s="21"/>
      <c r="K54" s="21"/>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U54" s="21"/>
      <c r="BV54" s="21"/>
      <c r="BW54" s="21"/>
      <c r="BX54" s="21"/>
      <c r="BY54" s="21"/>
      <c r="BZ54" s="21"/>
      <c r="CA54" s="21"/>
      <c r="CB54" s="21"/>
    </row>
    <row r="55" spans="2:72" ht="15" customHeight="1">
      <c r="B55" s="14" t="s">
        <v>85</v>
      </c>
      <c r="C55" s="44">
        <f>SUM(E55:BL55)</f>
        <v>0</v>
      </c>
      <c r="E55" s="23">
        <f aca="true" t="shared" si="22" ref="E55:AJ55">(E39-E25)*E48</f>
        <v>0</v>
      </c>
      <c r="F55" s="23">
        <f t="shared" si="22"/>
        <v>0</v>
      </c>
      <c r="G55" s="23">
        <f t="shared" si="22"/>
        <v>0</v>
      </c>
      <c r="H55" s="23">
        <f t="shared" si="22"/>
        <v>0</v>
      </c>
      <c r="I55" s="23">
        <f t="shared" si="22"/>
        <v>0</v>
      </c>
      <c r="J55" s="23">
        <f t="shared" si="22"/>
        <v>0</v>
      </c>
      <c r="K55" s="23">
        <f t="shared" si="22"/>
        <v>0</v>
      </c>
      <c r="L55" s="23">
        <f t="shared" si="22"/>
        <v>0</v>
      </c>
      <c r="M55" s="23">
        <f t="shared" si="22"/>
        <v>0</v>
      </c>
      <c r="N55" s="23">
        <f t="shared" si="22"/>
        <v>0</v>
      </c>
      <c r="O55" s="23">
        <f t="shared" si="22"/>
        <v>0</v>
      </c>
      <c r="P55" s="23">
        <f t="shared" si="22"/>
        <v>0</v>
      </c>
      <c r="Q55" s="23">
        <f t="shared" si="22"/>
        <v>0</v>
      </c>
      <c r="R55" s="23">
        <f t="shared" si="22"/>
        <v>0</v>
      </c>
      <c r="S55" s="23">
        <f t="shared" si="22"/>
        <v>0</v>
      </c>
      <c r="T55" s="23">
        <f t="shared" si="22"/>
        <v>0</v>
      </c>
      <c r="U55" s="23">
        <f t="shared" si="22"/>
        <v>0</v>
      </c>
      <c r="V55" s="23">
        <f t="shared" si="22"/>
        <v>0</v>
      </c>
      <c r="W55" s="23">
        <f t="shared" si="22"/>
        <v>0</v>
      </c>
      <c r="X55" s="23">
        <f t="shared" si="22"/>
        <v>0</v>
      </c>
      <c r="Y55" s="23">
        <f t="shared" si="22"/>
        <v>0</v>
      </c>
      <c r="Z55" s="23">
        <f t="shared" si="22"/>
        <v>0</v>
      </c>
      <c r="AA55" s="23">
        <f t="shared" si="22"/>
        <v>0</v>
      </c>
      <c r="AB55" s="23">
        <f t="shared" si="22"/>
        <v>0</v>
      </c>
      <c r="AC55" s="23">
        <f t="shared" si="22"/>
        <v>0</v>
      </c>
      <c r="AD55" s="23">
        <f t="shared" si="22"/>
        <v>0</v>
      </c>
      <c r="AE55" s="23">
        <f t="shared" si="22"/>
        <v>0</v>
      </c>
      <c r="AF55" s="23">
        <f t="shared" si="22"/>
        <v>0</v>
      </c>
      <c r="AG55" s="23">
        <f t="shared" si="22"/>
        <v>0</v>
      </c>
      <c r="AH55" s="23">
        <f t="shared" si="22"/>
        <v>0</v>
      </c>
      <c r="AI55" s="23">
        <f t="shared" si="22"/>
        <v>0</v>
      </c>
      <c r="AJ55" s="23">
        <f t="shared" si="22"/>
        <v>0</v>
      </c>
      <c r="AK55" s="23">
        <f aca="true" t="shared" si="23" ref="AK55:BL55">(AK39-AK25)*AK48</f>
        <v>0</v>
      </c>
      <c r="AL55" s="23">
        <f t="shared" si="23"/>
        <v>0</v>
      </c>
      <c r="AM55" s="23">
        <f t="shared" si="23"/>
        <v>0</v>
      </c>
      <c r="AN55" s="23">
        <f t="shared" si="23"/>
        <v>0</v>
      </c>
      <c r="AO55" s="23">
        <f t="shared" si="23"/>
        <v>0</v>
      </c>
      <c r="AP55" s="23">
        <f t="shared" si="23"/>
        <v>0</v>
      </c>
      <c r="AQ55" s="23">
        <f t="shared" si="23"/>
        <v>0</v>
      </c>
      <c r="AR55" s="23">
        <f t="shared" si="23"/>
        <v>0</v>
      </c>
      <c r="AS55" s="23">
        <f t="shared" si="23"/>
        <v>0</v>
      </c>
      <c r="AT55" s="23">
        <f t="shared" si="23"/>
        <v>0</v>
      </c>
      <c r="AU55" s="23">
        <f t="shared" si="23"/>
        <v>0</v>
      </c>
      <c r="AV55" s="23">
        <f t="shared" si="23"/>
        <v>0</v>
      </c>
      <c r="AW55" s="23">
        <f t="shared" si="23"/>
        <v>0</v>
      </c>
      <c r="AX55" s="23">
        <f t="shared" si="23"/>
        <v>0</v>
      </c>
      <c r="AY55" s="23">
        <f t="shared" si="23"/>
        <v>0</v>
      </c>
      <c r="AZ55" s="23">
        <f t="shared" si="23"/>
        <v>0</v>
      </c>
      <c r="BA55" s="23">
        <f t="shared" si="23"/>
        <v>0</v>
      </c>
      <c r="BB55" s="23">
        <f t="shared" si="23"/>
        <v>0</v>
      </c>
      <c r="BC55" s="23">
        <f t="shared" si="23"/>
        <v>0</v>
      </c>
      <c r="BD55" s="23">
        <f t="shared" si="23"/>
        <v>0</v>
      </c>
      <c r="BE55" s="23">
        <f t="shared" si="23"/>
        <v>0</v>
      </c>
      <c r="BF55" s="23">
        <f t="shared" si="23"/>
        <v>0</v>
      </c>
      <c r="BG55" s="23">
        <f t="shared" si="23"/>
        <v>0</v>
      </c>
      <c r="BH55" s="23">
        <f t="shared" si="23"/>
        <v>0</v>
      </c>
      <c r="BI55" s="23">
        <f t="shared" si="23"/>
        <v>0</v>
      </c>
      <c r="BJ55" s="23">
        <f t="shared" si="23"/>
        <v>0</v>
      </c>
      <c r="BK55" s="23">
        <f t="shared" si="23"/>
        <v>0</v>
      </c>
      <c r="BL55" s="23">
        <f t="shared" si="23"/>
        <v>0</v>
      </c>
      <c r="BO55" s="21"/>
      <c r="BP55" s="21"/>
      <c r="BQ55" s="21"/>
      <c r="BR55" s="21"/>
      <c r="BS55" s="21"/>
      <c r="BT55" s="21"/>
    </row>
    <row r="56" spans="2:7" ht="15" customHeight="1">
      <c r="B56" s="14" t="s">
        <v>85</v>
      </c>
      <c r="C56" s="44">
        <f>$C$55/$C$52</f>
        <v>0</v>
      </c>
      <c r="G56" s="23"/>
    </row>
    <row r="57" ht="15" customHeight="1"/>
    <row r="58" ht="15" customHeight="1"/>
    <row r="59" ht="15" customHeight="1"/>
    <row r="60" ht="15">
      <c r="F60" s="105"/>
    </row>
  </sheetData>
  <sheetProtection/>
  <mergeCells count="30">
    <mergeCell ref="BO34:BT34"/>
    <mergeCell ref="BO35:BT35"/>
    <mergeCell ref="BO40:BT40"/>
    <mergeCell ref="BO41:BT41"/>
    <mergeCell ref="BO36:BT36"/>
    <mergeCell ref="BO37:BT37"/>
    <mergeCell ref="BO38:BT38"/>
    <mergeCell ref="BO39:BT39"/>
    <mergeCell ref="BO28:BT28"/>
    <mergeCell ref="BO29:BT29"/>
    <mergeCell ref="BO32:BT32"/>
    <mergeCell ref="BO33:BT33"/>
    <mergeCell ref="BO30:BT30"/>
    <mergeCell ref="BO31:BT31"/>
    <mergeCell ref="BO23:BT23"/>
    <mergeCell ref="BO20:BT20"/>
    <mergeCell ref="BO21:BT21"/>
    <mergeCell ref="BO22:BT22"/>
    <mergeCell ref="BO27:BT27"/>
    <mergeCell ref="BO26:BT26"/>
    <mergeCell ref="BO24:BT24"/>
    <mergeCell ref="BO25:BT25"/>
    <mergeCell ref="BO14:BT16"/>
    <mergeCell ref="C3:I5"/>
    <mergeCell ref="C2:I2"/>
    <mergeCell ref="B3:B5"/>
    <mergeCell ref="BO13:BT13"/>
    <mergeCell ref="BO17:BT17"/>
    <mergeCell ref="BO18:BT18"/>
    <mergeCell ref="BO19:BT19"/>
  </mergeCells>
  <printOptions/>
  <pageMargins left="0.75" right="0.75" top="0.71" bottom="0.7" header="0.5" footer="0.5"/>
  <pageSetup fitToWidth="3" fitToHeight="1" horizontalDpi="200" verticalDpi="200" orientation="landscape" paperSize="9" scale="41" r:id="rId3"/>
  <headerFooter alignWithMargins="0">
    <oddHeader>&amp;R&amp;"Arial,Bold"OPSIWN X</oddHeader>
  </headerFooter>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AR58"/>
  <sheetViews>
    <sheetView zoomScale="72" zoomScaleNormal="72" zoomScalePageLayoutView="0" workbookViewId="0" topLeftCell="A1">
      <selection activeCell="A1" sqref="A1"/>
    </sheetView>
  </sheetViews>
  <sheetFormatPr defaultColWidth="8.88671875" defaultRowHeight="15"/>
  <cols>
    <col min="1" max="2" width="2.5546875" style="0" customWidth="1"/>
    <col min="3" max="3" width="20.77734375" style="0" customWidth="1"/>
    <col min="4" max="4" width="55.5546875" style="0" customWidth="1"/>
    <col min="5" max="6" width="22.5546875" style="0" customWidth="1"/>
    <col min="7" max="7" width="2.4453125" style="0" customWidth="1"/>
    <col min="8" max="10" width="6.3359375" style="0" customWidth="1"/>
    <col min="11" max="11" width="4.10546875" style="0" customWidth="1"/>
    <col min="12" max="13" width="23.6640625" style="0" customWidth="1"/>
    <col min="14" max="14" width="4.10546875" style="0" customWidth="1"/>
    <col min="15" max="15" width="4.77734375" style="0" customWidth="1"/>
  </cols>
  <sheetData>
    <row r="1" spans="1:23" ht="25.5" customHeight="1">
      <c r="A1" s="93"/>
      <c r="B1" s="94"/>
      <c r="C1" s="94"/>
      <c r="D1" s="94"/>
      <c r="E1" s="94"/>
      <c r="F1" s="94"/>
      <c r="G1" s="94"/>
      <c r="H1" s="94"/>
      <c r="I1" s="94"/>
      <c r="J1" s="94"/>
      <c r="K1" s="94"/>
      <c r="L1" s="94"/>
      <c r="M1" s="94"/>
      <c r="N1" s="94"/>
      <c r="O1" s="94"/>
      <c r="P1" s="94"/>
      <c r="Q1" s="94"/>
      <c r="R1" s="94"/>
      <c r="S1" s="94"/>
      <c r="T1" s="94"/>
      <c r="U1" s="94"/>
      <c r="V1" s="94"/>
      <c r="W1" s="95"/>
    </row>
    <row r="2" spans="1:31" ht="15.75" customHeight="1">
      <c r="A2" s="96"/>
      <c r="B2" s="50"/>
      <c r="C2" s="200" t="s">
        <v>97</v>
      </c>
      <c r="D2" s="201"/>
      <c r="E2" s="201"/>
      <c r="F2" s="202"/>
      <c r="G2" s="50"/>
      <c r="H2" s="50"/>
      <c r="I2" s="50"/>
      <c r="J2" s="50"/>
      <c r="K2" s="50"/>
      <c r="L2" s="50"/>
      <c r="M2" s="50"/>
      <c r="N2" s="50"/>
      <c r="O2" s="50"/>
      <c r="P2" s="50"/>
      <c r="Q2" s="50"/>
      <c r="R2" s="50"/>
      <c r="S2" s="50"/>
      <c r="T2" s="50"/>
      <c r="U2" s="50"/>
      <c r="V2" s="50"/>
      <c r="W2" s="97"/>
      <c r="X2" s="2"/>
      <c r="Y2" s="2"/>
      <c r="Z2" s="2"/>
      <c r="AA2" s="2"/>
      <c r="AB2" s="2"/>
      <c r="AC2" s="296"/>
      <c r="AD2" s="296"/>
      <c r="AE2" s="2"/>
    </row>
    <row r="3" spans="1:31" ht="112.5" customHeight="1">
      <c r="A3" s="96"/>
      <c r="B3" s="50"/>
      <c r="C3" s="203"/>
      <c r="D3" s="204"/>
      <c r="E3" s="204"/>
      <c r="F3" s="205"/>
      <c r="G3" s="50"/>
      <c r="H3" s="50"/>
      <c r="I3" s="129"/>
      <c r="J3" s="129"/>
      <c r="K3" s="129"/>
      <c r="L3" s="129"/>
      <c r="M3" s="129"/>
      <c r="N3" s="129"/>
      <c r="O3" s="129"/>
      <c r="P3" s="129"/>
      <c r="Q3" s="129"/>
      <c r="R3" s="129"/>
      <c r="S3" s="129"/>
      <c r="T3" s="129"/>
      <c r="U3" s="129"/>
      <c r="V3" s="129"/>
      <c r="W3" s="130"/>
      <c r="X3" s="3"/>
      <c r="Y3" s="3"/>
      <c r="Z3" s="3"/>
      <c r="AA3" s="3"/>
      <c r="AB3" s="3"/>
      <c r="AC3" s="3"/>
      <c r="AD3" s="3"/>
      <c r="AE3" s="2"/>
    </row>
    <row r="4" spans="1:31" ht="21.75" customHeight="1">
      <c r="A4" s="96"/>
      <c r="B4" s="50"/>
      <c r="C4" s="203"/>
      <c r="D4" s="204"/>
      <c r="E4" s="204"/>
      <c r="F4" s="205"/>
      <c r="G4" s="50"/>
      <c r="H4" s="50"/>
      <c r="I4" s="129"/>
      <c r="J4" s="129"/>
      <c r="K4" s="129"/>
      <c r="L4" s="129"/>
      <c r="M4" s="129"/>
      <c r="N4" s="129"/>
      <c r="O4" s="129"/>
      <c r="P4" s="129"/>
      <c r="Q4" s="129"/>
      <c r="R4" s="129"/>
      <c r="S4" s="129"/>
      <c r="T4" s="129"/>
      <c r="U4" s="129"/>
      <c r="V4" s="129"/>
      <c r="W4" s="130"/>
      <c r="X4" s="3"/>
      <c r="Y4" s="3"/>
      <c r="Z4" s="3"/>
      <c r="AA4" s="3"/>
      <c r="AB4" s="3"/>
      <c r="AC4" s="3"/>
      <c r="AD4" s="3"/>
      <c r="AE4" s="2"/>
    </row>
    <row r="5" spans="1:31" ht="21.75" customHeight="1">
      <c r="A5" s="96"/>
      <c r="B5" s="50"/>
      <c r="C5" s="203"/>
      <c r="D5" s="204"/>
      <c r="E5" s="204"/>
      <c r="F5" s="205"/>
      <c r="G5" s="50"/>
      <c r="H5" s="50"/>
      <c r="I5" s="129"/>
      <c r="J5" s="129"/>
      <c r="K5" s="129"/>
      <c r="L5" s="129"/>
      <c r="M5" s="129"/>
      <c r="N5" s="129"/>
      <c r="O5" s="129"/>
      <c r="P5" s="129"/>
      <c r="Q5" s="129"/>
      <c r="R5" s="129"/>
      <c r="S5" s="129"/>
      <c r="T5" s="129"/>
      <c r="U5" s="129"/>
      <c r="V5" s="129"/>
      <c r="W5" s="130"/>
      <c r="X5" s="3"/>
      <c r="Y5" s="3"/>
      <c r="Z5" s="3"/>
      <c r="AA5" s="3"/>
      <c r="AB5" s="3"/>
      <c r="AC5" s="3"/>
      <c r="AD5" s="3"/>
      <c r="AE5" s="2"/>
    </row>
    <row r="6" spans="1:31" ht="21.75" customHeight="1">
      <c r="A6" s="96"/>
      <c r="B6" s="50"/>
      <c r="C6" s="206"/>
      <c r="D6" s="207"/>
      <c r="E6" s="207"/>
      <c r="F6" s="208"/>
      <c r="G6" s="50"/>
      <c r="H6" s="50"/>
      <c r="I6" s="129"/>
      <c r="J6" s="129"/>
      <c r="K6" s="129"/>
      <c r="L6" s="129"/>
      <c r="M6" s="129"/>
      <c r="N6" s="129"/>
      <c r="O6" s="129"/>
      <c r="P6" s="129"/>
      <c r="Q6" s="129"/>
      <c r="R6" s="129"/>
      <c r="S6" s="129"/>
      <c r="T6" s="129"/>
      <c r="U6" s="129"/>
      <c r="V6" s="129"/>
      <c r="W6" s="130"/>
      <c r="X6" s="3"/>
      <c r="Y6" s="3"/>
      <c r="Z6" s="3"/>
      <c r="AA6" s="3"/>
      <c r="AB6" s="3"/>
      <c r="AC6" s="3"/>
      <c r="AD6" s="3"/>
      <c r="AE6" s="2"/>
    </row>
    <row r="7" spans="1:31" ht="18.75" customHeight="1">
      <c r="A7" s="96"/>
      <c r="B7" s="50"/>
      <c r="C7" s="50"/>
      <c r="D7" s="98"/>
      <c r="E7" s="131"/>
      <c r="F7" s="129"/>
      <c r="G7" s="129"/>
      <c r="H7" s="132"/>
      <c r="I7" s="129"/>
      <c r="J7" s="129"/>
      <c r="K7" s="129"/>
      <c r="L7" s="129"/>
      <c r="M7" s="129"/>
      <c r="N7" s="129"/>
      <c r="O7" s="129"/>
      <c r="P7" s="129"/>
      <c r="Q7" s="129"/>
      <c r="R7" s="129"/>
      <c r="S7" s="129"/>
      <c r="T7" s="129"/>
      <c r="U7" s="129"/>
      <c r="V7" s="129"/>
      <c r="W7" s="130"/>
      <c r="X7" s="3"/>
      <c r="Y7" s="3"/>
      <c r="Z7" s="3"/>
      <c r="AA7" s="3"/>
      <c r="AB7" s="3"/>
      <c r="AC7" s="3"/>
      <c r="AD7" s="3"/>
      <c r="AE7" s="2"/>
    </row>
    <row r="8" spans="1:31" ht="15.75" customHeight="1">
      <c r="A8" s="96"/>
      <c r="B8" s="50"/>
      <c r="C8" s="297" t="s">
        <v>98</v>
      </c>
      <c r="D8" s="298"/>
      <c r="E8" s="298"/>
      <c r="F8" s="299"/>
      <c r="G8" s="129"/>
      <c r="H8" s="50"/>
      <c r="I8" s="50"/>
      <c r="J8" s="50"/>
      <c r="K8" s="127"/>
      <c r="L8" s="129"/>
      <c r="M8" s="129"/>
      <c r="N8" s="129"/>
      <c r="O8" s="129"/>
      <c r="P8" s="129"/>
      <c r="Q8" s="129"/>
      <c r="R8" s="129"/>
      <c r="S8" s="129"/>
      <c r="T8" s="129"/>
      <c r="U8" s="129"/>
      <c r="V8" s="129"/>
      <c r="W8" s="130"/>
      <c r="X8" s="3"/>
      <c r="Y8" s="3"/>
      <c r="Z8" s="3"/>
      <c r="AA8" s="3"/>
      <c r="AB8" s="3"/>
      <c r="AC8" s="3"/>
      <c r="AD8" s="3"/>
      <c r="AE8" s="2"/>
    </row>
    <row r="9" spans="1:31" ht="21" customHeight="1">
      <c r="A9" s="96"/>
      <c r="B9" s="50"/>
      <c r="C9" s="292"/>
      <c r="D9" s="300"/>
      <c r="E9" s="302" t="s">
        <v>99</v>
      </c>
      <c r="F9" s="302"/>
      <c r="G9" s="129"/>
      <c r="H9" s="50"/>
      <c r="I9" s="50"/>
      <c r="J9" s="50"/>
      <c r="K9" s="127"/>
      <c r="L9" s="129"/>
      <c r="M9" s="129"/>
      <c r="N9" s="129"/>
      <c r="O9" s="129"/>
      <c r="P9" s="129"/>
      <c r="Q9" s="129"/>
      <c r="R9" s="129"/>
      <c r="S9" s="129"/>
      <c r="T9" s="129"/>
      <c r="U9" s="129"/>
      <c r="V9" s="129"/>
      <c r="W9" s="130"/>
      <c r="X9" s="3"/>
      <c r="Y9" s="3"/>
      <c r="Z9" s="3"/>
      <c r="AA9" s="3"/>
      <c r="AB9" s="3"/>
      <c r="AC9" s="3"/>
      <c r="AD9" s="3"/>
      <c r="AE9" s="2"/>
    </row>
    <row r="10" spans="1:31" ht="20.25" customHeight="1">
      <c r="A10" s="96"/>
      <c r="B10" s="50"/>
      <c r="C10" s="293"/>
      <c r="D10" s="301"/>
      <c r="E10" s="184" t="s">
        <v>100</v>
      </c>
      <c r="F10" s="184" t="s">
        <v>101</v>
      </c>
      <c r="G10" s="129"/>
      <c r="H10" s="50"/>
      <c r="I10" s="133"/>
      <c r="J10" s="133"/>
      <c r="K10" s="127"/>
      <c r="L10" s="129"/>
      <c r="M10" s="129"/>
      <c r="N10" s="129"/>
      <c r="O10" s="129"/>
      <c r="P10" s="129"/>
      <c r="Q10" s="129"/>
      <c r="R10" s="129"/>
      <c r="S10" s="129"/>
      <c r="T10" s="129"/>
      <c r="U10" s="129"/>
      <c r="V10" s="129"/>
      <c r="W10" s="130"/>
      <c r="X10" s="3"/>
      <c r="Y10" s="3"/>
      <c r="Z10" s="3"/>
      <c r="AA10" s="3"/>
      <c r="AB10" s="3"/>
      <c r="AC10" s="3"/>
      <c r="AD10" s="3"/>
      <c r="AE10" s="2"/>
    </row>
    <row r="11" spans="1:31" ht="15.75" customHeight="1">
      <c r="A11" s="96"/>
      <c r="B11" s="50"/>
      <c r="C11" s="293"/>
      <c r="D11" s="283" t="s">
        <v>102</v>
      </c>
      <c r="E11" s="303">
        <v>0.51</v>
      </c>
      <c r="F11" s="303">
        <v>0.24</v>
      </c>
      <c r="G11" s="129"/>
      <c r="H11" s="305" t="s">
        <v>103</v>
      </c>
      <c r="I11" s="306"/>
      <c r="J11" s="307"/>
      <c r="K11" s="134"/>
      <c r="L11" s="311" t="s">
        <v>104</v>
      </c>
      <c r="M11" s="311"/>
      <c r="N11" s="129"/>
      <c r="O11" s="129"/>
      <c r="P11" s="312" t="s">
        <v>105</v>
      </c>
      <c r="Q11" s="313"/>
      <c r="R11" s="313"/>
      <c r="S11" s="313"/>
      <c r="T11" s="313"/>
      <c r="U11" s="313"/>
      <c r="V11" s="314"/>
      <c r="W11" s="130"/>
      <c r="X11" s="3"/>
      <c r="Y11" s="3"/>
      <c r="Z11" s="3"/>
      <c r="AA11" s="3"/>
      <c r="AB11" s="3"/>
      <c r="AC11" s="3"/>
      <c r="AD11" s="3"/>
      <c r="AE11" s="2"/>
    </row>
    <row r="12" spans="1:31" ht="15" customHeight="1">
      <c r="A12" s="96"/>
      <c r="B12" s="50"/>
      <c r="C12" s="293"/>
      <c r="D12" s="285"/>
      <c r="E12" s="304"/>
      <c r="F12" s="304"/>
      <c r="G12" s="129"/>
      <c r="H12" s="308"/>
      <c r="I12" s="309"/>
      <c r="J12" s="310"/>
      <c r="K12" s="134"/>
      <c r="L12" s="183" t="s">
        <v>106</v>
      </c>
      <c r="M12" s="183" t="s">
        <v>107</v>
      </c>
      <c r="N12" s="129"/>
      <c r="O12" s="129"/>
      <c r="P12" s="315"/>
      <c r="Q12" s="316"/>
      <c r="R12" s="316"/>
      <c r="S12" s="316"/>
      <c r="T12" s="316"/>
      <c r="U12" s="316"/>
      <c r="V12" s="317"/>
      <c r="W12" s="130"/>
      <c r="X12" s="3"/>
      <c r="Y12" s="3"/>
      <c r="Z12" s="3"/>
      <c r="AA12" s="3"/>
      <c r="AB12" s="3"/>
      <c r="AC12" s="3"/>
      <c r="AD12" s="3"/>
      <c r="AE12" s="2"/>
    </row>
    <row r="13" spans="1:31" ht="15.75">
      <c r="A13" s="96"/>
      <c r="B13" s="50"/>
      <c r="C13" s="294"/>
      <c r="D13" s="145" t="s">
        <v>108</v>
      </c>
      <c r="E13" s="146"/>
      <c r="F13" s="147"/>
      <c r="G13" s="129"/>
      <c r="H13" s="295"/>
      <c r="I13" s="295"/>
      <c r="J13" s="295"/>
      <c r="K13" s="129"/>
      <c r="L13" s="84"/>
      <c r="M13" s="85"/>
      <c r="N13" s="129"/>
      <c r="O13" s="136"/>
      <c r="P13" s="318"/>
      <c r="Q13" s="319"/>
      <c r="R13" s="319"/>
      <c r="S13" s="319"/>
      <c r="T13" s="319"/>
      <c r="U13" s="319"/>
      <c r="V13" s="320"/>
      <c r="W13" s="130"/>
      <c r="X13" s="3"/>
      <c r="Y13" s="3"/>
      <c r="Z13" s="3"/>
      <c r="AA13" s="3"/>
      <c r="AB13" s="3"/>
      <c r="AC13" s="3"/>
      <c r="AD13" s="3"/>
      <c r="AE13" s="2"/>
    </row>
    <row r="14" spans="1:31" ht="15" customHeight="1">
      <c r="A14" s="96"/>
      <c r="B14" s="50"/>
      <c r="C14" s="292" t="s">
        <v>109</v>
      </c>
      <c r="D14" s="41" t="s">
        <v>110</v>
      </c>
      <c r="E14" s="187">
        <v>0.01</v>
      </c>
      <c r="F14" s="187"/>
      <c r="G14" s="129"/>
      <c r="H14" s="286">
        <v>0</v>
      </c>
      <c r="I14" s="286"/>
      <c r="J14" s="286"/>
      <c r="K14" s="129"/>
      <c r="L14" s="188">
        <f aca="true" t="shared" si="0" ref="L14:L39">E14*H14</f>
        <v>0</v>
      </c>
      <c r="M14" s="188">
        <f aca="true" t="shared" si="1" ref="M14:M39">F14*H14</f>
        <v>0</v>
      </c>
      <c r="N14" s="129"/>
      <c r="O14" s="189"/>
      <c r="P14" s="287" t="s">
        <v>2</v>
      </c>
      <c r="Q14" s="288"/>
      <c r="R14" s="288"/>
      <c r="S14" s="288"/>
      <c r="T14" s="288"/>
      <c r="U14" s="288"/>
      <c r="V14" s="288"/>
      <c r="W14" s="130"/>
      <c r="X14" s="3"/>
      <c r="Y14" s="3"/>
      <c r="Z14" s="3"/>
      <c r="AA14" s="3"/>
      <c r="AB14" s="3"/>
      <c r="AC14" s="3"/>
      <c r="AD14" s="3"/>
      <c r="AE14" s="2"/>
    </row>
    <row r="15" spans="1:31" ht="15.75" customHeight="1">
      <c r="A15" s="96"/>
      <c r="B15" s="50"/>
      <c r="C15" s="293"/>
      <c r="D15" s="41" t="s">
        <v>111</v>
      </c>
      <c r="E15" s="187">
        <v>0.02</v>
      </c>
      <c r="F15" s="187">
        <v>0.02</v>
      </c>
      <c r="G15" s="129"/>
      <c r="H15" s="286">
        <v>0</v>
      </c>
      <c r="I15" s="286"/>
      <c r="J15" s="286"/>
      <c r="K15" s="129"/>
      <c r="L15" s="188">
        <f t="shared" si="0"/>
        <v>0</v>
      </c>
      <c r="M15" s="188">
        <f t="shared" si="1"/>
        <v>0</v>
      </c>
      <c r="N15" s="129"/>
      <c r="O15" s="189"/>
      <c r="P15" s="287" t="s">
        <v>2</v>
      </c>
      <c r="Q15" s="288"/>
      <c r="R15" s="288"/>
      <c r="S15" s="288"/>
      <c r="T15" s="288"/>
      <c r="U15" s="288"/>
      <c r="V15" s="288"/>
      <c r="W15" s="130"/>
      <c r="X15" s="3"/>
      <c r="Y15" s="3"/>
      <c r="Z15" s="3"/>
      <c r="AA15" s="3"/>
      <c r="AB15" s="3"/>
      <c r="AC15" s="3"/>
      <c r="AD15" s="3"/>
      <c r="AE15" s="2"/>
    </row>
    <row r="16" spans="1:31" ht="15" customHeight="1">
      <c r="A16" s="96"/>
      <c r="B16" s="50"/>
      <c r="C16" s="293"/>
      <c r="D16" s="148" t="s">
        <v>112</v>
      </c>
      <c r="E16" s="187">
        <v>0.05</v>
      </c>
      <c r="F16" s="187">
        <v>0.09</v>
      </c>
      <c r="G16" s="129"/>
      <c r="H16" s="286">
        <v>0</v>
      </c>
      <c r="I16" s="286"/>
      <c r="J16" s="286"/>
      <c r="K16" s="129"/>
      <c r="L16" s="188">
        <f t="shared" si="0"/>
        <v>0</v>
      </c>
      <c r="M16" s="188">
        <f t="shared" si="1"/>
        <v>0</v>
      </c>
      <c r="N16" s="129"/>
      <c r="O16" s="189"/>
      <c r="P16" s="287" t="s">
        <v>2</v>
      </c>
      <c r="Q16" s="288"/>
      <c r="R16" s="288"/>
      <c r="S16" s="288"/>
      <c r="T16" s="288"/>
      <c r="U16" s="288"/>
      <c r="V16" s="288"/>
      <c r="W16" s="130"/>
      <c r="X16" s="3"/>
      <c r="Y16" s="3"/>
      <c r="Z16" s="3"/>
      <c r="AA16" s="3"/>
      <c r="AB16" s="3"/>
      <c r="AC16" s="3"/>
      <c r="AD16" s="3"/>
      <c r="AE16" s="2"/>
    </row>
    <row r="17" spans="1:31" ht="15" customHeight="1">
      <c r="A17" s="96"/>
      <c r="B17" s="50"/>
      <c r="C17" s="293"/>
      <c r="D17" s="148" t="s">
        <v>113</v>
      </c>
      <c r="E17" s="187"/>
      <c r="F17" s="187"/>
      <c r="G17" s="129"/>
      <c r="H17" s="286"/>
      <c r="I17" s="286"/>
      <c r="J17" s="286"/>
      <c r="K17" s="129"/>
      <c r="L17" s="188">
        <f t="shared" si="0"/>
        <v>0</v>
      </c>
      <c r="M17" s="188">
        <f t="shared" si="1"/>
        <v>0</v>
      </c>
      <c r="N17" s="129"/>
      <c r="O17" s="189"/>
      <c r="P17" s="287" t="s">
        <v>2</v>
      </c>
      <c r="Q17" s="288"/>
      <c r="R17" s="288"/>
      <c r="S17" s="288"/>
      <c r="T17" s="288"/>
      <c r="U17" s="288"/>
      <c r="V17" s="288"/>
      <c r="W17" s="130"/>
      <c r="X17" s="3"/>
      <c r="Y17" s="3"/>
      <c r="Z17" s="3"/>
      <c r="AA17" s="3"/>
      <c r="AB17" s="3"/>
      <c r="AC17" s="3"/>
      <c r="AD17" s="3"/>
      <c r="AE17" s="2"/>
    </row>
    <row r="18" spans="1:31" ht="15" customHeight="1">
      <c r="A18" s="96"/>
      <c r="B18" s="50"/>
      <c r="C18" s="293"/>
      <c r="D18" s="148" t="s">
        <v>114</v>
      </c>
      <c r="E18" s="187">
        <v>0.11</v>
      </c>
      <c r="F18" s="187">
        <v>0.29</v>
      </c>
      <c r="G18" s="129"/>
      <c r="H18" s="286">
        <v>0</v>
      </c>
      <c r="I18" s="286"/>
      <c r="J18" s="286"/>
      <c r="K18" s="129"/>
      <c r="L18" s="188">
        <f t="shared" si="0"/>
        <v>0</v>
      </c>
      <c r="M18" s="188">
        <f t="shared" si="1"/>
        <v>0</v>
      </c>
      <c r="N18" s="129"/>
      <c r="O18" s="189"/>
      <c r="P18" s="287" t="s">
        <v>2</v>
      </c>
      <c r="Q18" s="288"/>
      <c r="R18" s="288"/>
      <c r="S18" s="288"/>
      <c r="T18" s="288"/>
      <c r="U18" s="288"/>
      <c r="V18" s="288"/>
      <c r="W18" s="130"/>
      <c r="X18" s="3"/>
      <c r="Y18" s="3"/>
      <c r="Z18" s="3"/>
      <c r="AA18" s="3"/>
      <c r="AB18" s="3"/>
      <c r="AC18" s="3"/>
      <c r="AD18" s="3"/>
      <c r="AE18" s="2"/>
    </row>
    <row r="19" spans="1:31" ht="15" customHeight="1">
      <c r="A19" s="96"/>
      <c r="B19" s="50"/>
      <c r="C19" s="293"/>
      <c r="D19" s="41" t="s">
        <v>115</v>
      </c>
      <c r="E19" s="187"/>
      <c r="F19" s="187"/>
      <c r="G19" s="129"/>
      <c r="H19" s="286"/>
      <c r="I19" s="286"/>
      <c r="J19" s="286"/>
      <c r="K19" s="129"/>
      <c r="L19" s="188">
        <f t="shared" si="0"/>
        <v>0</v>
      </c>
      <c r="M19" s="188">
        <f t="shared" si="1"/>
        <v>0</v>
      </c>
      <c r="N19" s="129"/>
      <c r="O19" s="189"/>
      <c r="P19" s="287" t="s">
        <v>2</v>
      </c>
      <c r="Q19" s="288"/>
      <c r="R19" s="288"/>
      <c r="S19" s="288"/>
      <c r="T19" s="288"/>
      <c r="U19" s="288"/>
      <c r="V19" s="288"/>
      <c r="W19" s="130"/>
      <c r="X19" s="3"/>
      <c r="Y19" s="3"/>
      <c r="Z19" s="3"/>
      <c r="AA19" s="3"/>
      <c r="AB19" s="3"/>
      <c r="AC19" s="3"/>
      <c r="AD19" s="3"/>
      <c r="AE19" s="2"/>
    </row>
    <row r="20" spans="1:31" ht="15" customHeight="1">
      <c r="A20" s="96"/>
      <c r="B20" s="50"/>
      <c r="C20" s="294"/>
      <c r="D20" s="148" t="s">
        <v>116</v>
      </c>
      <c r="E20" s="187"/>
      <c r="F20" s="187"/>
      <c r="G20" s="129"/>
      <c r="H20" s="286"/>
      <c r="I20" s="286"/>
      <c r="J20" s="286"/>
      <c r="K20" s="129"/>
      <c r="L20" s="188">
        <f t="shared" si="0"/>
        <v>0</v>
      </c>
      <c r="M20" s="188">
        <f t="shared" si="1"/>
        <v>0</v>
      </c>
      <c r="N20" s="129"/>
      <c r="O20" s="189"/>
      <c r="P20" s="287" t="s">
        <v>2</v>
      </c>
      <c r="Q20" s="288"/>
      <c r="R20" s="288"/>
      <c r="S20" s="288"/>
      <c r="T20" s="288"/>
      <c r="U20" s="288"/>
      <c r="V20" s="288"/>
      <c r="W20" s="130"/>
      <c r="X20" s="3"/>
      <c r="Y20" s="3"/>
      <c r="Z20" s="3"/>
      <c r="AA20" s="3"/>
      <c r="AB20" s="3"/>
      <c r="AC20" s="3"/>
      <c r="AD20" s="3"/>
      <c r="AE20" s="2"/>
    </row>
    <row r="21" spans="1:31" ht="15" customHeight="1">
      <c r="A21" s="96"/>
      <c r="B21" s="50"/>
      <c r="C21" s="289" t="s">
        <v>117</v>
      </c>
      <c r="D21" s="42" t="s">
        <v>118</v>
      </c>
      <c r="E21" s="187">
        <v>0.03</v>
      </c>
      <c r="F21" s="187">
        <v>0.01</v>
      </c>
      <c r="G21" s="129"/>
      <c r="H21" s="286">
        <v>0</v>
      </c>
      <c r="I21" s="286"/>
      <c r="J21" s="286"/>
      <c r="K21" s="129"/>
      <c r="L21" s="188">
        <f t="shared" si="0"/>
        <v>0</v>
      </c>
      <c r="M21" s="188">
        <f t="shared" si="1"/>
        <v>0</v>
      </c>
      <c r="N21" s="129"/>
      <c r="O21" s="189"/>
      <c r="P21" s="287" t="s">
        <v>2</v>
      </c>
      <c r="Q21" s="288"/>
      <c r="R21" s="288"/>
      <c r="S21" s="288"/>
      <c r="T21" s="288"/>
      <c r="U21" s="288"/>
      <c r="V21" s="288"/>
      <c r="W21" s="130"/>
      <c r="X21" s="3"/>
      <c r="Y21" s="3"/>
      <c r="Z21" s="3"/>
      <c r="AA21" s="3"/>
      <c r="AB21" s="3"/>
      <c r="AC21" s="3"/>
      <c r="AD21" s="3"/>
      <c r="AE21" s="2"/>
    </row>
    <row r="22" spans="1:31" ht="14.25" customHeight="1">
      <c r="A22" s="96"/>
      <c r="B22" s="50"/>
      <c r="C22" s="290"/>
      <c r="D22" s="42" t="s">
        <v>119</v>
      </c>
      <c r="E22" s="187">
        <v>0.09</v>
      </c>
      <c r="F22" s="187">
        <v>0.04</v>
      </c>
      <c r="G22" s="129"/>
      <c r="H22" s="286">
        <v>0</v>
      </c>
      <c r="I22" s="286"/>
      <c r="J22" s="286"/>
      <c r="K22" s="129"/>
      <c r="L22" s="188">
        <f t="shared" si="0"/>
        <v>0</v>
      </c>
      <c r="M22" s="188">
        <f t="shared" si="1"/>
        <v>0</v>
      </c>
      <c r="N22" s="129"/>
      <c r="O22" s="189"/>
      <c r="P22" s="287" t="s">
        <v>2</v>
      </c>
      <c r="Q22" s="288"/>
      <c r="R22" s="288"/>
      <c r="S22" s="288"/>
      <c r="T22" s="288"/>
      <c r="U22" s="288"/>
      <c r="V22" s="288"/>
      <c r="W22" s="130"/>
      <c r="X22" s="3"/>
      <c r="Y22" s="3"/>
      <c r="Z22" s="3"/>
      <c r="AA22" s="3"/>
      <c r="AB22" s="3"/>
      <c r="AC22" s="3"/>
      <c r="AD22" s="3"/>
      <c r="AE22" s="2"/>
    </row>
    <row r="23" spans="1:31" ht="15" customHeight="1">
      <c r="A23" s="96"/>
      <c r="B23" s="50"/>
      <c r="C23" s="290"/>
      <c r="D23" s="42" t="s">
        <v>120</v>
      </c>
      <c r="E23" s="187"/>
      <c r="F23" s="187"/>
      <c r="G23" s="129"/>
      <c r="H23" s="286"/>
      <c r="I23" s="286"/>
      <c r="J23" s="286"/>
      <c r="K23" s="129"/>
      <c r="L23" s="188">
        <f t="shared" si="0"/>
        <v>0</v>
      </c>
      <c r="M23" s="188">
        <f t="shared" si="1"/>
        <v>0</v>
      </c>
      <c r="N23" s="129"/>
      <c r="O23" s="189"/>
      <c r="P23" s="287" t="s">
        <v>2</v>
      </c>
      <c r="Q23" s="288"/>
      <c r="R23" s="288"/>
      <c r="S23" s="288"/>
      <c r="T23" s="288"/>
      <c r="U23" s="288"/>
      <c r="V23" s="288"/>
      <c r="W23" s="130"/>
      <c r="X23" s="3"/>
      <c r="Y23" s="3"/>
      <c r="Z23" s="3"/>
      <c r="AA23" s="3"/>
      <c r="AB23" s="3"/>
      <c r="AC23" s="3"/>
      <c r="AD23" s="3"/>
      <c r="AE23" s="2"/>
    </row>
    <row r="24" spans="1:31" ht="15" customHeight="1">
      <c r="A24" s="96"/>
      <c r="B24" s="50"/>
      <c r="C24" s="290"/>
      <c r="D24" s="42" t="s">
        <v>116</v>
      </c>
      <c r="E24" s="187">
        <v>0.05</v>
      </c>
      <c r="F24" s="187"/>
      <c r="G24" s="129"/>
      <c r="H24" s="286">
        <v>0</v>
      </c>
      <c r="I24" s="286"/>
      <c r="J24" s="286"/>
      <c r="K24" s="129"/>
      <c r="L24" s="188">
        <f t="shared" si="0"/>
        <v>0</v>
      </c>
      <c r="M24" s="188">
        <f t="shared" si="1"/>
        <v>0</v>
      </c>
      <c r="N24" s="129"/>
      <c r="O24" s="189"/>
      <c r="P24" s="287" t="s">
        <v>2</v>
      </c>
      <c r="Q24" s="288"/>
      <c r="R24" s="288"/>
      <c r="S24" s="288"/>
      <c r="T24" s="288"/>
      <c r="U24" s="288"/>
      <c r="V24" s="288"/>
      <c r="W24" s="130"/>
      <c r="X24" s="3"/>
      <c r="Y24" s="3"/>
      <c r="Z24" s="3"/>
      <c r="AA24" s="3"/>
      <c r="AB24" s="3"/>
      <c r="AC24" s="3"/>
      <c r="AD24" s="3"/>
      <c r="AE24" s="2"/>
    </row>
    <row r="25" spans="1:31" ht="15" customHeight="1">
      <c r="A25" s="96"/>
      <c r="B25" s="50"/>
      <c r="C25" s="290"/>
      <c r="D25" s="42" t="s">
        <v>121</v>
      </c>
      <c r="E25" s="187">
        <v>0.23</v>
      </c>
      <c r="F25" s="187">
        <v>0.34</v>
      </c>
      <c r="G25" s="129"/>
      <c r="H25" s="286">
        <v>0</v>
      </c>
      <c r="I25" s="286"/>
      <c r="J25" s="286"/>
      <c r="K25" s="129"/>
      <c r="L25" s="188">
        <f t="shared" si="0"/>
        <v>0</v>
      </c>
      <c r="M25" s="188">
        <f t="shared" si="1"/>
        <v>0</v>
      </c>
      <c r="N25" s="129"/>
      <c r="O25" s="189"/>
      <c r="P25" s="287" t="s">
        <v>2</v>
      </c>
      <c r="Q25" s="288"/>
      <c r="R25" s="288"/>
      <c r="S25" s="288"/>
      <c r="T25" s="288"/>
      <c r="U25" s="288"/>
      <c r="V25" s="288"/>
      <c r="W25" s="130"/>
      <c r="X25" s="3"/>
      <c r="Y25" s="3"/>
      <c r="Z25" s="3"/>
      <c r="AA25" s="3"/>
      <c r="AB25" s="3"/>
      <c r="AC25" s="3"/>
      <c r="AD25" s="3"/>
      <c r="AE25" s="2"/>
    </row>
    <row r="26" spans="1:31" ht="15.75" customHeight="1">
      <c r="A26" s="96"/>
      <c r="B26" s="50"/>
      <c r="C26" s="291"/>
      <c r="D26" s="42" t="s">
        <v>122</v>
      </c>
      <c r="E26" s="187"/>
      <c r="F26" s="187"/>
      <c r="G26" s="129"/>
      <c r="H26" s="286"/>
      <c r="I26" s="286"/>
      <c r="J26" s="286"/>
      <c r="K26" s="129"/>
      <c r="L26" s="188">
        <f t="shared" si="0"/>
        <v>0</v>
      </c>
      <c r="M26" s="188">
        <f t="shared" si="1"/>
        <v>0</v>
      </c>
      <c r="N26" s="129"/>
      <c r="O26" s="189"/>
      <c r="P26" s="287" t="s">
        <v>2</v>
      </c>
      <c r="Q26" s="288"/>
      <c r="R26" s="288"/>
      <c r="S26" s="288"/>
      <c r="T26" s="288"/>
      <c r="U26" s="288"/>
      <c r="V26" s="288"/>
      <c r="W26" s="130"/>
      <c r="X26" s="3"/>
      <c r="Y26" s="3"/>
      <c r="Z26" s="3"/>
      <c r="AA26" s="3"/>
      <c r="AB26" s="3"/>
      <c r="AC26" s="3"/>
      <c r="AD26" s="3"/>
      <c r="AE26" s="2"/>
    </row>
    <row r="27" spans="1:31" ht="15" customHeight="1">
      <c r="A27" s="96"/>
      <c r="B27" s="50"/>
      <c r="C27" s="283" t="s">
        <v>123</v>
      </c>
      <c r="D27" s="149" t="s">
        <v>124</v>
      </c>
      <c r="E27" s="187"/>
      <c r="F27" s="187"/>
      <c r="G27" s="129"/>
      <c r="H27" s="286"/>
      <c r="I27" s="286"/>
      <c r="J27" s="286"/>
      <c r="K27" s="129"/>
      <c r="L27" s="188">
        <f t="shared" si="0"/>
        <v>0</v>
      </c>
      <c r="M27" s="188">
        <f t="shared" si="1"/>
        <v>0</v>
      </c>
      <c r="N27" s="129"/>
      <c r="O27" s="189"/>
      <c r="P27" s="287" t="s">
        <v>2</v>
      </c>
      <c r="Q27" s="288"/>
      <c r="R27" s="288"/>
      <c r="S27" s="288"/>
      <c r="T27" s="288"/>
      <c r="U27" s="288"/>
      <c r="V27" s="288"/>
      <c r="W27" s="130"/>
      <c r="X27" s="3"/>
      <c r="Y27" s="3"/>
      <c r="Z27" s="3"/>
      <c r="AA27" s="3"/>
      <c r="AB27" s="3"/>
      <c r="AC27" s="3"/>
      <c r="AD27" s="3"/>
      <c r="AE27" s="2"/>
    </row>
    <row r="28" spans="1:31" ht="15" customHeight="1">
      <c r="A28" s="96"/>
      <c r="B28" s="50"/>
      <c r="C28" s="284"/>
      <c r="D28" s="149" t="s">
        <v>125</v>
      </c>
      <c r="E28" s="187">
        <v>0.02</v>
      </c>
      <c r="F28" s="187">
        <v>0.01</v>
      </c>
      <c r="G28" s="129"/>
      <c r="H28" s="286">
        <v>0</v>
      </c>
      <c r="I28" s="286"/>
      <c r="J28" s="286"/>
      <c r="K28" s="129"/>
      <c r="L28" s="188">
        <f t="shared" si="0"/>
        <v>0</v>
      </c>
      <c r="M28" s="188">
        <f t="shared" si="1"/>
        <v>0</v>
      </c>
      <c r="N28" s="129"/>
      <c r="O28" s="189"/>
      <c r="P28" s="287" t="s">
        <v>2</v>
      </c>
      <c r="Q28" s="288"/>
      <c r="R28" s="288"/>
      <c r="S28" s="288"/>
      <c r="T28" s="288"/>
      <c r="U28" s="288"/>
      <c r="V28" s="288"/>
      <c r="W28" s="130"/>
      <c r="X28" s="3"/>
      <c r="Y28" s="3"/>
      <c r="Z28" s="3"/>
      <c r="AA28" s="3"/>
      <c r="AB28" s="3"/>
      <c r="AC28" s="3"/>
      <c r="AD28" s="3"/>
      <c r="AE28" s="2"/>
    </row>
    <row r="29" spans="1:31" ht="15" customHeight="1">
      <c r="A29" s="96"/>
      <c r="B29" s="50"/>
      <c r="C29" s="284"/>
      <c r="D29" s="149" t="s">
        <v>126</v>
      </c>
      <c r="E29" s="187">
        <v>0.06</v>
      </c>
      <c r="F29" s="187">
        <v>0.02</v>
      </c>
      <c r="G29" s="129"/>
      <c r="H29" s="286">
        <v>0</v>
      </c>
      <c r="I29" s="286"/>
      <c r="J29" s="286"/>
      <c r="K29" s="129"/>
      <c r="L29" s="188">
        <f t="shared" si="0"/>
        <v>0</v>
      </c>
      <c r="M29" s="188">
        <f t="shared" si="1"/>
        <v>0</v>
      </c>
      <c r="N29" s="129"/>
      <c r="O29" s="189"/>
      <c r="P29" s="287" t="s">
        <v>2</v>
      </c>
      <c r="Q29" s="288"/>
      <c r="R29" s="288"/>
      <c r="S29" s="288"/>
      <c r="T29" s="288"/>
      <c r="U29" s="288"/>
      <c r="V29" s="288"/>
      <c r="W29" s="130"/>
      <c r="X29" s="3"/>
      <c r="Y29" s="3"/>
      <c r="Z29" s="3"/>
      <c r="AA29" s="3"/>
      <c r="AB29" s="3"/>
      <c r="AC29" s="3"/>
      <c r="AD29" s="3"/>
      <c r="AE29" s="2"/>
    </row>
    <row r="30" spans="1:31" ht="15" customHeight="1">
      <c r="A30" s="96"/>
      <c r="B30" s="50"/>
      <c r="C30" s="285"/>
      <c r="D30" s="149" t="s">
        <v>116</v>
      </c>
      <c r="E30" s="187">
        <v>0.02</v>
      </c>
      <c r="F30" s="187">
        <v>0.01</v>
      </c>
      <c r="G30" s="129"/>
      <c r="H30" s="286">
        <v>0</v>
      </c>
      <c r="I30" s="286"/>
      <c r="J30" s="286"/>
      <c r="K30" s="129"/>
      <c r="L30" s="188">
        <f t="shared" si="0"/>
        <v>0</v>
      </c>
      <c r="M30" s="188">
        <f t="shared" si="1"/>
        <v>0</v>
      </c>
      <c r="N30" s="129"/>
      <c r="O30" s="189"/>
      <c r="P30" s="287" t="s">
        <v>2</v>
      </c>
      <c r="Q30" s="288"/>
      <c r="R30" s="288"/>
      <c r="S30" s="288"/>
      <c r="T30" s="288"/>
      <c r="U30" s="288"/>
      <c r="V30" s="288"/>
      <c r="W30" s="130"/>
      <c r="X30" s="3"/>
      <c r="Y30" s="3"/>
      <c r="Z30" s="3"/>
      <c r="AA30" s="3"/>
      <c r="AB30" s="3"/>
      <c r="AC30" s="3"/>
      <c r="AD30" s="3"/>
      <c r="AE30" s="2"/>
    </row>
    <row r="31" spans="1:31" ht="15" customHeight="1">
      <c r="A31" s="96"/>
      <c r="B31" s="50"/>
      <c r="C31" s="283" t="s">
        <v>127</v>
      </c>
      <c r="D31" s="149" t="s">
        <v>128</v>
      </c>
      <c r="E31" s="187"/>
      <c r="F31" s="187">
        <v>0.02</v>
      </c>
      <c r="G31" s="129"/>
      <c r="H31" s="286">
        <v>0</v>
      </c>
      <c r="I31" s="286"/>
      <c r="J31" s="286"/>
      <c r="K31" s="129"/>
      <c r="L31" s="188">
        <f t="shared" si="0"/>
        <v>0</v>
      </c>
      <c r="M31" s="188">
        <f t="shared" si="1"/>
        <v>0</v>
      </c>
      <c r="N31" s="129"/>
      <c r="O31" s="189"/>
      <c r="P31" s="287" t="s">
        <v>129</v>
      </c>
      <c r="Q31" s="288"/>
      <c r="R31" s="288"/>
      <c r="S31" s="288"/>
      <c r="T31" s="288"/>
      <c r="U31" s="288"/>
      <c r="V31" s="288"/>
      <c r="W31" s="130"/>
      <c r="X31" s="3"/>
      <c r="Y31" s="3"/>
      <c r="Z31" s="3"/>
      <c r="AA31" s="3"/>
      <c r="AB31" s="3"/>
      <c r="AC31" s="3"/>
      <c r="AD31" s="3"/>
      <c r="AE31" s="2"/>
    </row>
    <row r="32" spans="1:31" ht="15.75" customHeight="1">
      <c r="A32" s="96"/>
      <c r="B32" s="50"/>
      <c r="C32" s="284"/>
      <c r="D32" s="149" t="s">
        <v>130</v>
      </c>
      <c r="E32" s="187">
        <v>0.01</v>
      </c>
      <c r="F32" s="187">
        <v>0.02</v>
      </c>
      <c r="G32" s="129"/>
      <c r="H32" s="286">
        <v>0</v>
      </c>
      <c r="I32" s="286"/>
      <c r="J32" s="286"/>
      <c r="K32" s="129"/>
      <c r="L32" s="188">
        <f t="shared" si="0"/>
        <v>0</v>
      </c>
      <c r="M32" s="188">
        <f t="shared" si="1"/>
        <v>0</v>
      </c>
      <c r="N32" s="129"/>
      <c r="O32" s="189"/>
      <c r="P32" s="287" t="s">
        <v>131</v>
      </c>
      <c r="Q32" s="288"/>
      <c r="R32" s="288"/>
      <c r="S32" s="288"/>
      <c r="T32" s="288"/>
      <c r="U32" s="288"/>
      <c r="V32" s="288"/>
      <c r="W32" s="130"/>
      <c r="X32" s="3"/>
      <c r="Y32" s="3"/>
      <c r="Z32" s="3"/>
      <c r="AA32" s="3"/>
      <c r="AB32" s="3"/>
      <c r="AC32" s="3"/>
      <c r="AD32" s="3"/>
      <c r="AE32" s="2"/>
    </row>
    <row r="33" spans="1:31" ht="15" customHeight="1">
      <c r="A33" s="96"/>
      <c r="B33" s="50"/>
      <c r="C33" s="284"/>
      <c r="D33" s="149" t="s">
        <v>132</v>
      </c>
      <c r="E33" s="187">
        <v>0.01</v>
      </c>
      <c r="F33" s="187"/>
      <c r="G33" s="129"/>
      <c r="H33" s="286"/>
      <c r="I33" s="286"/>
      <c r="J33" s="286"/>
      <c r="K33" s="129"/>
      <c r="L33" s="188">
        <f t="shared" si="0"/>
        <v>0</v>
      </c>
      <c r="M33" s="188">
        <f t="shared" si="1"/>
        <v>0</v>
      </c>
      <c r="N33" s="129"/>
      <c r="O33" s="189"/>
      <c r="P33" s="287" t="s">
        <v>2</v>
      </c>
      <c r="Q33" s="288"/>
      <c r="R33" s="288"/>
      <c r="S33" s="288"/>
      <c r="T33" s="288"/>
      <c r="U33" s="288"/>
      <c r="V33" s="288"/>
      <c r="W33" s="130"/>
      <c r="X33" s="3"/>
      <c r="Y33" s="3"/>
      <c r="Z33" s="3"/>
      <c r="AA33" s="3"/>
      <c r="AB33" s="3"/>
      <c r="AC33" s="3"/>
      <c r="AD33" s="3"/>
      <c r="AE33" s="2"/>
    </row>
    <row r="34" spans="1:31" ht="15" customHeight="1">
      <c r="A34" s="96"/>
      <c r="B34" s="50"/>
      <c r="C34" s="285"/>
      <c r="D34" s="149" t="s">
        <v>116</v>
      </c>
      <c r="E34" s="187">
        <v>0.03</v>
      </c>
      <c r="F34" s="187"/>
      <c r="G34" s="129"/>
      <c r="H34" s="286"/>
      <c r="I34" s="286"/>
      <c r="J34" s="286"/>
      <c r="K34" s="129"/>
      <c r="L34" s="188">
        <f t="shared" si="0"/>
        <v>0</v>
      </c>
      <c r="M34" s="188">
        <f t="shared" si="1"/>
        <v>0</v>
      </c>
      <c r="N34" s="129"/>
      <c r="O34" s="189"/>
      <c r="P34" s="287" t="s">
        <v>2</v>
      </c>
      <c r="Q34" s="288"/>
      <c r="R34" s="288"/>
      <c r="S34" s="288"/>
      <c r="T34" s="288"/>
      <c r="U34" s="288"/>
      <c r="V34" s="288"/>
      <c r="W34" s="130"/>
      <c r="X34" s="3"/>
      <c r="Y34" s="3"/>
      <c r="Z34" s="3"/>
      <c r="AA34" s="3"/>
      <c r="AB34" s="3"/>
      <c r="AC34" s="3"/>
      <c r="AD34" s="3"/>
      <c r="AE34" s="2"/>
    </row>
    <row r="35" spans="1:31" ht="15" customHeight="1">
      <c r="A35" s="96"/>
      <c r="B35" s="50"/>
      <c r="C35" s="283" t="s">
        <v>133</v>
      </c>
      <c r="D35" s="42" t="s">
        <v>134</v>
      </c>
      <c r="E35" s="187"/>
      <c r="F35" s="187"/>
      <c r="G35" s="129"/>
      <c r="H35" s="286"/>
      <c r="I35" s="286"/>
      <c r="J35" s="286"/>
      <c r="K35" s="129"/>
      <c r="L35" s="188">
        <f t="shared" si="0"/>
        <v>0</v>
      </c>
      <c r="M35" s="188">
        <f t="shared" si="1"/>
        <v>0</v>
      </c>
      <c r="N35" s="129"/>
      <c r="O35" s="189"/>
      <c r="P35" s="287" t="s">
        <v>2</v>
      </c>
      <c r="Q35" s="288"/>
      <c r="R35" s="288"/>
      <c r="S35" s="288"/>
      <c r="T35" s="288"/>
      <c r="U35" s="288"/>
      <c r="V35" s="288"/>
      <c r="W35" s="130"/>
      <c r="X35" s="3"/>
      <c r="Y35" s="3"/>
      <c r="Z35" s="3"/>
      <c r="AA35" s="3"/>
      <c r="AB35" s="3"/>
      <c r="AC35" s="3"/>
      <c r="AD35" s="3"/>
      <c r="AE35" s="2"/>
    </row>
    <row r="36" spans="1:31" ht="15.75" customHeight="1">
      <c r="A36" s="96"/>
      <c r="B36" s="50"/>
      <c r="C36" s="284"/>
      <c r="D36" s="42" t="s">
        <v>135</v>
      </c>
      <c r="E36" s="187">
        <v>0.13</v>
      </c>
      <c r="F36" s="187">
        <v>0.11</v>
      </c>
      <c r="G36" s="129"/>
      <c r="H36" s="286">
        <v>0</v>
      </c>
      <c r="I36" s="286"/>
      <c r="J36" s="286"/>
      <c r="K36" s="129"/>
      <c r="L36" s="188">
        <f t="shared" si="0"/>
        <v>0</v>
      </c>
      <c r="M36" s="188">
        <f t="shared" si="1"/>
        <v>0</v>
      </c>
      <c r="N36" s="129"/>
      <c r="O36" s="189"/>
      <c r="P36" s="287" t="s">
        <v>2</v>
      </c>
      <c r="Q36" s="288"/>
      <c r="R36" s="288"/>
      <c r="S36" s="288"/>
      <c r="T36" s="288"/>
      <c r="U36" s="288"/>
      <c r="V36" s="288"/>
      <c r="W36" s="130"/>
      <c r="X36" s="3"/>
      <c r="Y36" s="3"/>
      <c r="Z36" s="3"/>
      <c r="AA36" s="3"/>
      <c r="AB36" s="3"/>
      <c r="AC36" s="3"/>
      <c r="AD36" s="3"/>
      <c r="AE36" s="2"/>
    </row>
    <row r="37" spans="1:31" ht="15" customHeight="1">
      <c r="A37" s="96"/>
      <c r="B37" s="50"/>
      <c r="C37" s="284"/>
      <c r="D37" s="42" t="s">
        <v>136</v>
      </c>
      <c r="E37" s="187">
        <v>0.07</v>
      </c>
      <c r="F37" s="187">
        <v>0.03</v>
      </c>
      <c r="G37" s="129"/>
      <c r="H37" s="286">
        <v>0</v>
      </c>
      <c r="I37" s="286"/>
      <c r="J37" s="286"/>
      <c r="K37" s="129"/>
      <c r="L37" s="188">
        <f t="shared" si="0"/>
        <v>0</v>
      </c>
      <c r="M37" s="188">
        <f t="shared" si="1"/>
        <v>0</v>
      </c>
      <c r="N37" s="129"/>
      <c r="O37" s="189"/>
      <c r="P37" s="287" t="s">
        <v>2</v>
      </c>
      <c r="Q37" s="288"/>
      <c r="R37" s="288"/>
      <c r="S37" s="288"/>
      <c r="T37" s="288"/>
      <c r="U37" s="288"/>
      <c r="V37" s="288"/>
      <c r="W37" s="130"/>
      <c r="X37" s="3"/>
      <c r="Y37" s="3"/>
      <c r="Z37" s="3"/>
      <c r="AA37" s="3"/>
      <c r="AB37" s="3"/>
      <c r="AC37" s="3"/>
      <c r="AD37" s="3"/>
      <c r="AE37" s="2"/>
    </row>
    <row r="38" spans="1:31" ht="15" customHeight="1">
      <c r="A38" s="96"/>
      <c r="B38" s="50"/>
      <c r="C38" s="284"/>
      <c r="D38" s="42" t="s">
        <v>137</v>
      </c>
      <c r="E38" s="187">
        <v>0.05</v>
      </c>
      <c r="F38" s="187"/>
      <c r="G38" s="129"/>
      <c r="H38" s="286"/>
      <c r="I38" s="286"/>
      <c r="J38" s="286"/>
      <c r="K38" s="129"/>
      <c r="L38" s="188">
        <f t="shared" si="0"/>
        <v>0</v>
      </c>
      <c r="M38" s="188">
        <f t="shared" si="1"/>
        <v>0</v>
      </c>
      <c r="N38" s="129"/>
      <c r="O38" s="189"/>
      <c r="P38" s="287" t="s">
        <v>2</v>
      </c>
      <c r="Q38" s="288"/>
      <c r="R38" s="288"/>
      <c r="S38" s="288"/>
      <c r="T38" s="288"/>
      <c r="U38" s="288"/>
      <c r="V38" s="288"/>
      <c r="W38" s="130"/>
      <c r="X38" s="3"/>
      <c r="Y38" s="3"/>
      <c r="Z38" s="3"/>
      <c r="AA38" s="3"/>
      <c r="AB38" s="3"/>
      <c r="AC38" s="3"/>
      <c r="AD38" s="3"/>
      <c r="AE38" s="2"/>
    </row>
    <row r="39" spans="1:31" ht="15" customHeight="1">
      <c r="A39" s="96"/>
      <c r="B39" s="50"/>
      <c r="C39" s="285"/>
      <c r="D39" s="42" t="s">
        <v>116</v>
      </c>
      <c r="E39" s="187">
        <v>0.02</v>
      </c>
      <c r="F39" s="187"/>
      <c r="G39" s="129"/>
      <c r="H39" s="286"/>
      <c r="I39" s="286"/>
      <c r="J39" s="286"/>
      <c r="K39" s="129"/>
      <c r="L39" s="188">
        <f t="shared" si="0"/>
        <v>0</v>
      </c>
      <c r="M39" s="188">
        <f t="shared" si="1"/>
        <v>0</v>
      </c>
      <c r="N39" s="129"/>
      <c r="O39" s="189"/>
      <c r="P39" s="287" t="s">
        <v>2</v>
      </c>
      <c r="Q39" s="288"/>
      <c r="R39" s="288"/>
      <c r="S39" s="288"/>
      <c r="T39" s="288"/>
      <c r="U39" s="288"/>
      <c r="V39" s="288"/>
      <c r="W39" s="130"/>
      <c r="X39" s="3"/>
      <c r="Y39" s="3"/>
      <c r="Z39" s="3"/>
      <c r="AA39" s="3"/>
      <c r="AB39" s="3"/>
      <c r="AC39" s="3"/>
      <c r="AD39" s="3"/>
      <c r="AE39" s="2"/>
    </row>
    <row r="40" spans="1:31" ht="15" customHeight="1">
      <c r="A40" s="96"/>
      <c r="B40" s="50"/>
      <c r="C40" s="136"/>
      <c r="D40" s="50"/>
      <c r="E40" s="137"/>
      <c r="F40" s="129"/>
      <c r="G40" s="129"/>
      <c r="H40" s="129"/>
      <c r="I40" s="129"/>
      <c r="J40" s="50"/>
      <c r="K40" s="129"/>
      <c r="L40" s="129"/>
      <c r="M40" s="129"/>
      <c r="N40" s="129"/>
      <c r="O40" s="129"/>
      <c r="P40" s="129"/>
      <c r="Q40" s="129"/>
      <c r="R40" s="129"/>
      <c r="S40" s="129"/>
      <c r="T40" s="129"/>
      <c r="U40" s="129"/>
      <c r="V40" s="129"/>
      <c r="W40" s="130"/>
      <c r="X40" s="3"/>
      <c r="Y40" s="3"/>
      <c r="Z40" s="3"/>
      <c r="AA40" s="3"/>
      <c r="AB40" s="3"/>
      <c r="AC40" s="3"/>
      <c r="AD40" s="3"/>
      <c r="AE40" s="2"/>
    </row>
    <row r="41" spans="1:31" ht="15" customHeight="1">
      <c r="A41" s="96"/>
      <c r="B41" s="50"/>
      <c r="C41" s="136"/>
      <c r="D41" s="42" t="s">
        <v>138</v>
      </c>
      <c r="E41" s="187">
        <f>$E$11*(SUM($E$14:$E$39)-$L$41)</f>
        <v>0.5151</v>
      </c>
      <c r="F41" s="190">
        <f>$F$11*(SUM($F$14:$F$39)-$M$41)</f>
        <v>0.2424</v>
      </c>
      <c r="G41" s="129"/>
      <c r="H41" s="129"/>
      <c r="I41" s="129"/>
      <c r="J41" s="50"/>
      <c r="K41" s="129"/>
      <c r="L41" s="46">
        <f>SUM($L$14:$L$39)</f>
        <v>0</v>
      </c>
      <c r="M41" s="46">
        <f>SUM($M$14:$M$40)</f>
        <v>0</v>
      </c>
      <c r="N41" s="129"/>
      <c r="O41" s="129"/>
      <c r="P41" s="129"/>
      <c r="Q41" s="129"/>
      <c r="R41" s="129"/>
      <c r="S41" s="129"/>
      <c r="T41" s="129"/>
      <c r="U41" s="129"/>
      <c r="V41" s="129"/>
      <c r="W41" s="130"/>
      <c r="X41" s="3"/>
      <c r="Y41" s="3"/>
      <c r="Z41" s="3"/>
      <c r="AA41" s="3"/>
      <c r="AB41" s="3"/>
      <c r="AC41" s="3"/>
      <c r="AD41" s="3"/>
      <c r="AE41" s="2"/>
    </row>
    <row r="42" spans="1:31" ht="15" customHeight="1">
      <c r="A42" s="96"/>
      <c r="B42" s="50"/>
      <c r="C42" s="136"/>
      <c r="D42" s="50"/>
      <c r="E42" s="137"/>
      <c r="F42" s="129"/>
      <c r="G42" s="129"/>
      <c r="H42" s="129"/>
      <c r="I42" s="129"/>
      <c r="J42" s="129"/>
      <c r="K42" s="129"/>
      <c r="L42" s="129"/>
      <c r="M42" s="129"/>
      <c r="N42" s="129"/>
      <c r="O42" s="129"/>
      <c r="P42" s="129"/>
      <c r="Q42" s="129"/>
      <c r="R42" s="129"/>
      <c r="S42" s="129"/>
      <c r="T42" s="129"/>
      <c r="U42" s="129"/>
      <c r="V42" s="129"/>
      <c r="W42" s="130"/>
      <c r="X42" s="3"/>
      <c r="Y42" s="3"/>
      <c r="Z42" s="3"/>
      <c r="AA42" s="3"/>
      <c r="AB42" s="3"/>
      <c r="AC42" s="3"/>
      <c r="AD42" s="3"/>
      <c r="AE42" s="2"/>
    </row>
    <row r="43" spans="1:31" ht="15">
      <c r="A43" s="96"/>
      <c r="B43" s="50"/>
      <c r="C43" s="50"/>
      <c r="D43" s="50"/>
      <c r="E43" s="137"/>
      <c r="F43" s="129"/>
      <c r="G43" s="129"/>
      <c r="H43" s="129"/>
      <c r="I43" s="129"/>
      <c r="J43" s="129"/>
      <c r="K43" s="129"/>
      <c r="L43" s="129"/>
      <c r="M43" s="129"/>
      <c r="N43" s="129"/>
      <c r="O43" s="129"/>
      <c r="P43" s="129"/>
      <c r="Q43" s="129"/>
      <c r="R43" s="129"/>
      <c r="S43" s="129"/>
      <c r="T43" s="129"/>
      <c r="U43" s="129"/>
      <c r="V43" s="129"/>
      <c r="W43" s="130"/>
      <c r="X43" s="3"/>
      <c r="Y43" s="3"/>
      <c r="Z43" s="3"/>
      <c r="AA43" s="3"/>
      <c r="AB43" s="3"/>
      <c r="AC43" s="3"/>
      <c r="AD43" s="3"/>
      <c r="AE43" s="2"/>
    </row>
    <row r="44" spans="1:31" ht="15.75">
      <c r="A44" s="96"/>
      <c r="B44" s="50"/>
      <c r="C44" s="138" t="s">
        <v>139</v>
      </c>
      <c r="D44" s="50"/>
      <c r="E44" s="137"/>
      <c r="F44" s="129"/>
      <c r="G44" s="129"/>
      <c r="H44" s="129"/>
      <c r="I44" s="129"/>
      <c r="J44" s="129"/>
      <c r="K44" s="129"/>
      <c r="L44" s="129"/>
      <c r="M44" s="129"/>
      <c r="N44" s="129"/>
      <c r="O44" s="129"/>
      <c r="P44" s="129"/>
      <c r="Q44" s="129"/>
      <c r="R44" s="129"/>
      <c r="S44" s="129"/>
      <c r="T44" s="129"/>
      <c r="U44" s="129"/>
      <c r="V44" s="129"/>
      <c r="W44" s="130"/>
      <c r="X44" s="3"/>
      <c r="Y44" s="3"/>
      <c r="Z44" s="3"/>
      <c r="AA44" s="3"/>
      <c r="AB44" s="3"/>
      <c r="AC44" s="3"/>
      <c r="AD44" s="3"/>
      <c r="AE44" s="2"/>
    </row>
    <row r="45" spans="1:31" ht="15.75">
      <c r="A45" s="96"/>
      <c r="B45" s="50"/>
      <c r="C45" s="138" t="s">
        <v>140</v>
      </c>
      <c r="D45" s="50"/>
      <c r="E45" s="137"/>
      <c r="F45" s="129"/>
      <c r="G45" s="129"/>
      <c r="H45" s="129"/>
      <c r="I45" s="129"/>
      <c r="J45" s="129"/>
      <c r="K45" s="129"/>
      <c r="L45" s="129"/>
      <c r="M45" s="129"/>
      <c r="N45" s="129"/>
      <c r="O45" s="129"/>
      <c r="P45" s="129"/>
      <c r="Q45" s="129"/>
      <c r="R45" s="129"/>
      <c r="S45" s="129"/>
      <c r="T45" s="129"/>
      <c r="U45" s="129"/>
      <c r="V45" s="129"/>
      <c r="W45" s="130"/>
      <c r="X45" s="3"/>
      <c r="Y45" s="3"/>
      <c r="Z45" s="3"/>
      <c r="AA45" s="3"/>
      <c r="AB45" s="3"/>
      <c r="AC45" s="3"/>
      <c r="AD45" s="3"/>
      <c r="AE45" s="2"/>
    </row>
    <row r="46" spans="1:31" ht="15.75">
      <c r="A46" s="96"/>
      <c r="B46" s="50"/>
      <c r="C46" s="138" t="s">
        <v>141</v>
      </c>
      <c r="D46" s="139"/>
      <c r="E46" s="137"/>
      <c r="F46" s="129"/>
      <c r="G46" s="129"/>
      <c r="H46" s="129"/>
      <c r="I46" s="129"/>
      <c r="J46" s="129"/>
      <c r="K46" s="129"/>
      <c r="L46" s="129"/>
      <c r="M46" s="129"/>
      <c r="N46" s="129"/>
      <c r="O46" s="129"/>
      <c r="P46" s="129"/>
      <c r="Q46" s="129"/>
      <c r="R46" s="129"/>
      <c r="S46" s="129"/>
      <c r="T46" s="129"/>
      <c r="U46" s="129"/>
      <c r="V46" s="129"/>
      <c r="W46" s="130"/>
      <c r="X46" s="3"/>
      <c r="Y46" s="3"/>
      <c r="Z46" s="3"/>
      <c r="AA46" s="3"/>
      <c r="AB46" s="3"/>
      <c r="AC46" s="3"/>
      <c r="AD46" s="3"/>
      <c r="AE46" s="2"/>
    </row>
    <row r="47" spans="1:31" ht="15.75">
      <c r="A47" s="96"/>
      <c r="B47" s="50"/>
      <c r="C47" s="140" t="s">
        <v>243</v>
      </c>
      <c r="D47" s="139"/>
      <c r="E47" s="137"/>
      <c r="F47" s="129"/>
      <c r="G47" s="129"/>
      <c r="H47" s="129"/>
      <c r="I47" s="129"/>
      <c r="J47" s="129"/>
      <c r="K47" s="129"/>
      <c r="L47" s="129"/>
      <c r="M47" s="129"/>
      <c r="N47" s="129"/>
      <c r="O47" s="129"/>
      <c r="P47" s="129"/>
      <c r="Q47" s="129"/>
      <c r="R47" s="129"/>
      <c r="S47" s="129"/>
      <c r="T47" s="129"/>
      <c r="U47" s="129"/>
      <c r="V47" s="129"/>
      <c r="W47" s="130"/>
      <c r="X47" s="3"/>
      <c r="Y47" s="3"/>
      <c r="Z47" s="3"/>
      <c r="AA47" s="3"/>
      <c r="AB47" s="3"/>
      <c r="AC47" s="3"/>
      <c r="AD47" s="3"/>
      <c r="AE47" s="2"/>
    </row>
    <row r="48" spans="1:31" ht="15.75" thickBot="1">
      <c r="A48" s="99"/>
      <c r="B48" s="100"/>
      <c r="C48" s="100"/>
      <c r="D48" s="141"/>
      <c r="E48" s="142"/>
      <c r="F48" s="143"/>
      <c r="G48" s="143"/>
      <c r="H48" s="143"/>
      <c r="I48" s="143"/>
      <c r="J48" s="143"/>
      <c r="K48" s="143"/>
      <c r="L48" s="143"/>
      <c r="M48" s="143"/>
      <c r="N48" s="143"/>
      <c r="O48" s="143"/>
      <c r="P48" s="143"/>
      <c r="Q48" s="143"/>
      <c r="R48" s="143"/>
      <c r="S48" s="143"/>
      <c r="T48" s="143"/>
      <c r="U48" s="143"/>
      <c r="V48" s="143"/>
      <c r="W48" s="144"/>
      <c r="X48" s="3"/>
      <c r="Y48" s="3"/>
      <c r="Z48" s="3"/>
      <c r="AA48" s="3"/>
      <c r="AB48" s="3"/>
      <c r="AC48" s="3"/>
      <c r="AD48" s="3"/>
      <c r="AE48" s="2"/>
    </row>
    <row r="49" spans="3:31" ht="15.75">
      <c r="C49" s="1"/>
      <c r="D49" s="2"/>
      <c r="E49" s="5"/>
      <c r="F49" s="3"/>
      <c r="G49" s="3"/>
      <c r="H49" s="3"/>
      <c r="I49" s="3"/>
      <c r="J49" s="3"/>
      <c r="K49" s="3"/>
      <c r="L49" s="3"/>
      <c r="M49" s="3"/>
      <c r="N49" s="3"/>
      <c r="O49" s="3"/>
      <c r="P49" s="3"/>
      <c r="Q49" s="3"/>
      <c r="R49" s="3"/>
      <c r="S49" s="3"/>
      <c r="T49" s="3"/>
      <c r="U49" s="3"/>
      <c r="V49" s="3"/>
      <c r="W49" s="3"/>
      <c r="X49" s="3"/>
      <c r="Y49" s="3"/>
      <c r="Z49" s="3"/>
      <c r="AA49" s="3"/>
      <c r="AB49" s="3"/>
      <c r="AC49" s="3"/>
      <c r="AD49" s="3"/>
      <c r="AE49" s="2"/>
    </row>
    <row r="50" spans="3:31" ht="15.75">
      <c r="C50" s="1"/>
      <c r="D50" s="1"/>
      <c r="E50" s="5"/>
      <c r="F50" s="3"/>
      <c r="G50" s="3"/>
      <c r="H50" s="3"/>
      <c r="I50" s="3"/>
      <c r="J50" s="3"/>
      <c r="K50" s="3"/>
      <c r="L50" s="3"/>
      <c r="M50" s="3"/>
      <c r="N50" s="3"/>
      <c r="O50" s="3"/>
      <c r="P50" s="3"/>
      <c r="Q50" s="3"/>
      <c r="R50" s="3"/>
      <c r="S50" s="3"/>
      <c r="T50" s="3"/>
      <c r="U50" s="3"/>
      <c r="V50" s="3"/>
      <c r="W50" s="3"/>
      <c r="X50" s="3"/>
      <c r="Y50" s="3"/>
      <c r="Z50" s="3"/>
      <c r="AA50" s="3"/>
      <c r="AB50" s="3"/>
      <c r="AC50" s="3"/>
      <c r="AD50" s="3"/>
      <c r="AE50" s="2"/>
    </row>
    <row r="51" spans="4:31" ht="15">
      <c r="D51" s="6"/>
      <c r="E51" s="5"/>
      <c r="F51" s="3"/>
      <c r="G51" s="3"/>
      <c r="H51" s="3"/>
      <c r="I51" s="3"/>
      <c r="J51" s="3"/>
      <c r="K51" s="3"/>
      <c r="L51" s="3"/>
      <c r="M51" s="3"/>
      <c r="N51" s="3"/>
      <c r="O51" s="3"/>
      <c r="P51" s="3"/>
      <c r="Q51" s="3"/>
      <c r="R51" s="3"/>
      <c r="S51" s="3"/>
      <c r="T51" s="3"/>
      <c r="U51" s="3"/>
      <c r="V51" s="3"/>
      <c r="W51" s="3"/>
      <c r="X51" s="3"/>
      <c r="Y51" s="3"/>
      <c r="Z51" s="3"/>
      <c r="AA51" s="3"/>
      <c r="AB51" s="3"/>
      <c r="AC51" s="3"/>
      <c r="AD51" s="3"/>
      <c r="AE51" s="2"/>
    </row>
    <row r="52" spans="4:31" ht="15">
      <c r="D52" s="2"/>
      <c r="E52" s="5"/>
      <c r="F52" s="3"/>
      <c r="G52" s="3"/>
      <c r="H52" s="3"/>
      <c r="I52" s="3"/>
      <c r="J52" s="3"/>
      <c r="K52" s="3"/>
      <c r="L52" s="3"/>
      <c r="M52" s="3"/>
      <c r="N52" s="3"/>
      <c r="O52" s="3"/>
      <c r="P52" s="3"/>
      <c r="Q52" s="3"/>
      <c r="R52" s="3"/>
      <c r="S52" s="3"/>
      <c r="T52" s="3"/>
      <c r="U52" s="3"/>
      <c r="V52" s="3"/>
      <c r="W52" s="3"/>
      <c r="X52" s="3"/>
      <c r="Y52" s="3"/>
      <c r="Z52" s="3"/>
      <c r="AA52" s="3"/>
      <c r="AB52" s="3"/>
      <c r="AC52" s="3"/>
      <c r="AD52" s="3"/>
      <c r="AE52" s="2"/>
    </row>
    <row r="53" spans="4:44" ht="15">
      <c r="D53" s="40"/>
      <c r="E53" s="5"/>
      <c r="F53" s="7"/>
      <c r="G53" s="3"/>
      <c r="H53" s="3"/>
      <c r="I53" s="3"/>
      <c r="J53" s="3"/>
      <c r="K53" s="3"/>
      <c r="L53" s="3"/>
      <c r="M53" s="3"/>
      <c r="N53" s="3"/>
      <c r="O53" s="3"/>
      <c r="P53" s="3"/>
      <c r="Q53" s="3"/>
      <c r="R53" s="3"/>
      <c r="S53" s="3"/>
      <c r="T53" s="3"/>
      <c r="U53" s="3"/>
      <c r="V53" s="3"/>
      <c r="W53" s="3"/>
      <c r="X53" s="3"/>
      <c r="Y53" s="3"/>
      <c r="Z53" s="3"/>
      <c r="AA53" s="3"/>
      <c r="AB53" s="3"/>
      <c r="AC53" s="3"/>
      <c r="AD53" s="3"/>
      <c r="AE53" s="2"/>
      <c r="AF53" s="2"/>
      <c r="AG53" s="2"/>
      <c r="AH53" s="2"/>
      <c r="AI53" s="2"/>
      <c r="AJ53" s="2"/>
      <c r="AK53" s="2"/>
      <c r="AL53" s="2"/>
      <c r="AM53" s="2"/>
      <c r="AN53" s="2"/>
      <c r="AO53" s="2"/>
      <c r="AP53" s="2"/>
      <c r="AQ53" s="2"/>
      <c r="AR53" s="2"/>
    </row>
    <row r="54" spans="4:44" ht="15.75">
      <c r="D54" s="4"/>
      <c r="E54" s="5"/>
      <c r="F54" s="3"/>
      <c r="G54" s="7"/>
      <c r="H54" s="7"/>
      <c r="I54" s="7"/>
      <c r="J54" s="7"/>
      <c r="K54" s="7"/>
      <c r="L54" s="7"/>
      <c r="M54" s="7"/>
      <c r="N54" s="7"/>
      <c r="O54" s="7"/>
      <c r="P54" s="7"/>
      <c r="Q54" s="7"/>
      <c r="R54" s="7"/>
      <c r="S54" s="7"/>
      <c r="T54" s="7"/>
      <c r="U54" s="7"/>
      <c r="V54" s="7"/>
      <c r="W54" s="7"/>
      <c r="X54" s="7"/>
      <c r="Y54" s="7"/>
      <c r="Z54" s="7"/>
      <c r="AA54" s="7"/>
      <c r="AB54" s="7"/>
      <c r="AC54" s="7"/>
      <c r="AD54" s="7"/>
      <c r="AE54" s="2"/>
      <c r="AF54" s="2"/>
      <c r="AG54" s="2"/>
      <c r="AH54" s="2"/>
      <c r="AI54" s="2"/>
      <c r="AJ54" s="2"/>
      <c r="AK54" s="2"/>
      <c r="AL54" s="2"/>
      <c r="AM54" s="2"/>
      <c r="AN54" s="2"/>
      <c r="AO54" s="2"/>
      <c r="AP54" s="2"/>
      <c r="AQ54" s="2"/>
      <c r="AR54" s="2"/>
    </row>
    <row r="55" spans="4:44" ht="15">
      <c r="D55" s="2"/>
      <c r="E55" s="2"/>
      <c r="F55" s="2"/>
      <c r="G55" s="3"/>
      <c r="H55" s="3"/>
      <c r="I55" s="3"/>
      <c r="J55" s="3"/>
      <c r="K55" s="3"/>
      <c r="L55" s="3"/>
      <c r="M55" s="3"/>
      <c r="N55" s="3"/>
      <c r="O55" s="3"/>
      <c r="P55" s="3"/>
      <c r="Q55" s="3"/>
      <c r="R55" s="3"/>
      <c r="S55" s="3"/>
      <c r="T55" s="3"/>
      <c r="U55" s="3"/>
      <c r="V55" s="3"/>
      <c r="W55" s="3"/>
      <c r="X55" s="3"/>
      <c r="Y55" s="3"/>
      <c r="Z55" s="3"/>
      <c r="AA55" s="3"/>
      <c r="AB55" s="3"/>
      <c r="AC55" s="3"/>
      <c r="AD55" s="3"/>
      <c r="AE55" s="2"/>
      <c r="AF55" s="2"/>
      <c r="AG55" s="2"/>
      <c r="AH55" s="2"/>
      <c r="AI55" s="2"/>
      <c r="AJ55" s="2"/>
      <c r="AK55" s="2"/>
      <c r="AL55" s="2"/>
      <c r="AM55" s="2"/>
      <c r="AN55" s="2"/>
      <c r="AO55" s="2"/>
      <c r="AP55" s="2"/>
      <c r="AQ55" s="2"/>
      <c r="AR55" s="2"/>
    </row>
    <row r="56" spans="4:44" ht="15">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row>
    <row r="57" spans="4:44" ht="15">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row>
    <row r="58" spans="4:44" ht="15">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row>
  </sheetData>
  <sheetProtection/>
  <mergeCells count="70">
    <mergeCell ref="H20:J20"/>
    <mergeCell ref="P20:V20"/>
    <mergeCell ref="H17:J17"/>
    <mergeCell ref="P17:V17"/>
    <mergeCell ref="H18:J18"/>
    <mergeCell ref="E11:E12"/>
    <mergeCell ref="F11:F12"/>
    <mergeCell ref="H11:J12"/>
    <mergeCell ref="L11:M11"/>
    <mergeCell ref="P11:V13"/>
    <mergeCell ref="H13:J13"/>
    <mergeCell ref="P25:V25"/>
    <mergeCell ref="H26:J26"/>
    <mergeCell ref="P26:V26"/>
    <mergeCell ref="C2:F6"/>
    <mergeCell ref="AC2:AD2"/>
    <mergeCell ref="C8:F8"/>
    <mergeCell ref="C9:C13"/>
    <mergeCell ref="D9:D10"/>
    <mergeCell ref="E9:F9"/>
    <mergeCell ref="D11:D12"/>
    <mergeCell ref="C14:C20"/>
    <mergeCell ref="H14:J14"/>
    <mergeCell ref="P14:V14"/>
    <mergeCell ref="H15:J15"/>
    <mergeCell ref="P15:V15"/>
    <mergeCell ref="H16:J16"/>
    <mergeCell ref="P16:V16"/>
    <mergeCell ref="P18:V18"/>
    <mergeCell ref="H19:J19"/>
    <mergeCell ref="P19:V19"/>
    <mergeCell ref="C21:C26"/>
    <mergeCell ref="H21:J21"/>
    <mergeCell ref="P21:V21"/>
    <mergeCell ref="H22:J22"/>
    <mergeCell ref="P22:V22"/>
    <mergeCell ref="H23:J23"/>
    <mergeCell ref="P23:V23"/>
    <mergeCell ref="H24:J24"/>
    <mergeCell ref="P24:V24"/>
    <mergeCell ref="H25:J25"/>
    <mergeCell ref="C27:C30"/>
    <mergeCell ref="H27:J27"/>
    <mergeCell ref="P27:V27"/>
    <mergeCell ref="H28:J28"/>
    <mergeCell ref="P28:V28"/>
    <mergeCell ref="C31:C34"/>
    <mergeCell ref="H31:J31"/>
    <mergeCell ref="P31:V31"/>
    <mergeCell ref="H32:J32"/>
    <mergeCell ref="P32:V32"/>
    <mergeCell ref="H33:J33"/>
    <mergeCell ref="P39:V39"/>
    <mergeCell ref="H29:J29"/>
    <mergeCell ref="P29:V29"/>
    <mergeCell ref="H30:J30"/>
    <mergeCell ref="P30:V30"/>
    <mergeCell ref="H34:J34"/>
    <mergeCell ref="P34:V34"/>
    <mergeCell ref="P33:V33"/>
    <mergeCell ref="C35:C39"/>
    <mergeCell ref="H35:J35"/>
    <mergeCell ref="P35:V35"/>
    <mergeCell ref="H36:J36"/>
    <mergeCell ref="P36:V36"/>
    <mergeCell ref="H37:J37"/>
    <mergeCell ref="P37:V37"/>
    <mergeCell ref="H38:J38"/>
    <mergeCell ref="P38:V38"/>
    <mergeCell ref="H39:J39"/>
  </mergeCells>
  <printOptions/>
  <pageMargins left="0.56" right="0.59" top="0.61" bottom="0.64" header="0.5" footer="0.5"/>
  <pageSetup fitToHeight="1" fitToWidth="1" horizontalDpi="200" verticalDpi="200" orientation="landscape" paperSize="9" scale="41" r:id="rId3"/>
  <headerFooter alignWithMargins="0">
    <oddHeader>&amp;R&amp;"Arial,Bold"GOGWYDD OPTIMISTIAETH&amp;"Arial,Regular"
</oddHeader>
  </headerFooter>
  <legacyDrawing r:id="rId2"/>
</worksheet>
</file>

<file path=xl/worksheets/sheet8.xml><?xml version="1.0" encoding="utf-8"?>
<worksheet xmlns="http://schemas.openxmlformats.org/spreadsheetml/2006/main" xmlns:r="http://schemas.openxmlformats.org/officeDocument/2006/relationships">
  <dimension ref="A1:E85"/>
  <sheetViews>
    <sheetView zoomScale="80" zoomScaleNormal="80" zoomScaleSheetLayoutView="100" zoomScalePageLayoutView="0" workbookViewId="0" topLeftCell="A1">
      <selection activeCell="A1" sqref="A1"/>
    </sheetView>
  </sheetViews>
  <sheetFormatPr defaultColWidth="8.88671875" defaultRowHeight="15"/>
  <cols>
    <col min="1" max="1" width="5.4453125" style="81" customWidth="1"/>
    <col min="2" max="2" width="41.99609375" style="81" customWidth="1"/>
    <col min="3" max="3" width="27.5546875" style="81" customWidth="1"/>
    <col min="4" max="4" width="44.5546875" style="81" customWidth="1"/>
    <col min="5" max="5" width="6.77734375" style="81" customWidth="1"/>
    <col min="6" max="16384" width="8.88671875" style="81" customWidth="1"/>
  </cols>
  <sheetData>
    <row r="1" spans="1:5" ht="15.75" thickBot="1">
      <c r="A1" s="150"/>
      <c r="B1" s="139"/>
      <c r="C1" s="139"/>
      <c r="D1" s="139"/>
      <c r="E1" s="150"/>
    </row>
    <row r="2" spans="1:5" ht="15.75" customHeight="1">
      <c r="A2" s="150"/>
      <c r="B2" s="331" t="s">
        <v>142</v>
      </c>
      <c r="C2" s="332"/>
      <c r="D2" s="333"/>
      <c r="E2" s="150"/>
    </row>
    <row r="3" spans="1:5" ht="14.25" customHeight="1" thickBot="1">
      <c r="A3" s="150"/>
      <c r="B3" s="334"/>
      <c r="C3" s="335"/>
      <c r="D3" s="336"/>
      <c r="E3" s="150"/>
    </row>
    <row r="4" spans="1:5" ht="14.25" customHeight="1">
      <c r="A4" s="150"/>
      <c r="B4" s="337"/>
      <c r="C4" s="337"/>
      <c r="D4" s="337"/>
      <c r="E4" s="150"/>
    </row>
    <row r="5" spans="1:5" ht="14.25" customHeight="1" thickBot="1">
      <c r="A5" s="150"/>
      <c r="B5" s="139"/>
      <c r="C5" s="338"/>
      <c r="D5" s="338"/>
      <c r="E5" s="150"/>
    </row>
    <row r="6" spans="1:5" ht="15.75" customHeight="1">
      <c r="A6" s="150"/>
      <c r="B6" s="329" t="s">
        <v>143</v>
      </c>
      <c r="C6" s="329" t="s">
        <v>144</v>
      </c>
      <c r="D6" s="329" t="s">
        <v>145</v>
      </c>
      <c r="E6" s="150"/>
    </row>
    <row r="7" spans="1:5" ht="15.75" thickBot="1">
      <c r="A7" s="150"/>
      <c r="B7" s="330"/>
      <c r="C7" s="330"/>
      <c r="D7" s="330"/>
      <c r="E7" s="150"/>
    </row>
    <row r="8" spans="1:5" ht="22.5" customHeight="1" thickBot="1">
      <c r="A8" s="150"/>
      <c r="B8" s="151" t="s">
        <v>146</v>
      </c>
      <c r="C8" s="152"/>
      <c r="D8" s="152"/>
      <c r="E8" s="150"/>
    </row>
    <row r="9" spans="1:5" ht="21.75" customHeight="1">
      <c r="A9" s="150"/>
      <c r="B9" s="328" t="s">
        <v>147</v>
      </c>
      <c r="C9" s="327" t="s">
        <v>1</v>
      </c>
      <c r="D9" s="153" t="s">
        <v>148</v>
      </c>
      <c r="E9" s="150"/>
    </row>
    <row r="10" spans="1:5" ht="22.5" customHeight="1">
      <c r="A10" s="150"/>
      <c r="B10" s="328"/>
      <c r="C10" s="327"/>
      <c r="D10" s="153" t="s">
        <v>149</v>
      </c>
      <c r="E10" s="150"/>
    </row>
    <row r="11" spans="1:5" ht="81" customHeight="1" thickBot="1">
      <c r="A11" s="150"/>
      <c r="B11" s="324"/>
      <c r="C11" s="326"/>
      <c r="D11" s="154" t="s">
        <v>150</v>
      </c>
      <c r="E11" s="150"/>
    </row>
    <row r="12" spans="1:5" ht="15.75" thickBot="1">
      <c r="A12" s="150"/>
      <c r="B12" s="186" t="s">
        <v>151</v>
      </c>
      <c r="C12" s="155" t="s">
        <v>152</v>
      </c>
      <c r="D12" s="155" t="s">
        <v>1</v>
      </c>
      <c r="E12" s="150"/>
    </row>
    <row r="13" spans="1:5" ht="30.75" thickBot="1">
      <c r="A13" s="150"/>
      <c r="B13" s="186" t="s">
        <v>153</v>
      </c>
      <c r="C13" s="155" t="s">
        <v>154</v>
      </c>
      <c r="D13" s="155" t="s">
        <v>155</v>
      </c>
      <c r="E13" s="150"/>
    </row>
    <row r="14" spans="1:5" ht="15">
      <c r="A14" s="150"/>
      <c r="B14" s="185" t="s">
        <v>156</v>
      </c>
      <c r="C14" s="156"/>
      <c r="D14" s="156"/>
      <c r="E14" s="150"/>
    </row>
    <row r="15" spans="1:5" ht="15.75">
      <c r="A15" s="150"/>
      <c r="B15" s="157" t="s">
        <v>157</v>
      </c>
      <c r="C15" s="156" t="s">
        <v>152</v>
      </c>
      <c r="D15" s="156" t="s">
        <v>1</v>
      </c>
      <c r="E15" s="150"/>
    </row>
    <row r="16" spans="1:5" ht="15.75">
      <c r="A16" s="150"/>
      <c r="B16" s="157" t="s">
        <v>158</v>
      </c>
      <c r="C16" s="156" t="s">
        <v>152</v>
      </c>
      <c r="D16" s="156" t="s">
        <v>1</v>
      </c>
      <c r="E16" s="150"/>
    </row>
    <row r="17" spans="1:5" ht="16.5" thickBot="1">
      <c r="A17" s="150"/>
      <c r="B17" s="158" t="s">
        <v>159</v>
      </c>
      <c r="C17" s="155" t="s">
        <v>152</v>
      </c>
      <c r="D17" s="155" t="s">
        <v>1</v>
      </c>
      <c r="E17" s="150"/>
    </row>
    <row r="18" spans="1:5" ht="30.75" thickBot="1">
      <c r="A18" s="150"/>
      <c r="B18" s="186" t="s">
        <v>160</v>
      </c>
      <c r="C18" s="155" t="s">
        <v>154</v>
      </c>
      <c r="D18" s="155" t="s">
        <v>161</v>
      </c>
      <c r="E18" s="150"/>
    </row>
    <row r="19" spans="1:5" ht="27" customHeight="1">
      <c r="A19" s="150"/>
      <c r="B19" s="323" t="s">
        <v>162</v>
      </c>
      <c r="C19" s="325" t="s">
        <v>1</v>
      </c>
      <c r="D19" s="153" t="s">
        <v>163</v>
      </c>
      <c r="E19" s="150"/>
    </row>
    <row r="20" spans="1:5" ht="30" customHeight="1" thickBot="1">
      <c r="A20" s="150"/>
      <c r="B20" s="324"/>
      <c r="C20" s="326"/>
      <c r="D20" s="154" t="s">
        <v>164</v>
      </c>
      <c r="E20" s="150"/>
    </row>
    <row r="21" spans="1:5" ht="19.5" customHeight="1" thickBot="1">
      <c r="A21" s="150"/>
      <c r="B21" s="186" t="s">
        <v>66</v>
      </c>
      <c r="C21" s="155" t="s">
        <v>154</v>
      </c>
      <c r="D21" s="155"/>
      <c r="E21" s="150"/>
    </row>
    <row r="22" spans="1:5" ht="20.25" customHeight="1" thickBot="1">
      <c r="A22" s="150"/>
      <c r="B22" s="186" t="s">
        <v>165</v>
      </c>
      <c r="C22" s="155" t="s">
        <v>1</v>
      </c>
      <c r="D22" s="155" t="s">
        <v>166</v>
      </c>
      <c r="E22" s="150"/>
    </row>
    <row r="23" spans="1:5" ht="22.5" customHeight="1" thickBot="1">
      <c r="A23" s="150"/>
      <c r="B23" s="151" t="s">
        <v>167</v>
      </c>
      <c r="C23" s="159"/>
      <c r="D23" s="159"/>
      <c r="E23" s="150"/>
    </row>
    <row r="24" spans="1:5" ht="18.75" customHeight="1" thickBot="1">
      <c r="A24" s="150"/>
      <c r="B24" s="186" t="s">
        <v>168</v>
      </c>
      <c r="C24" s="155" t="s">
        <v>154</v>
      </c>
      <c r="D24" s="155"/>
      <c r="E24" s="150"/>
    </row>
    <row r="25" spans="1:5" ht="18.75" customHeight="1" thickBot="1">
      <c r="A25" s="150"/>
      <c r="B25" s="186" t="s">
        <v>169</v>
      </c>
      <c r="C25" s="155" t="s">
        <v>154</v>
      </c>
      <c r="D25" s="155"/>
      <c r="E25" s="150"/>
    </row>
    <row r="26" spans="1:5" ht="33" customHeight="1" thickBot="1">
      <c r="A26" s="150"/>
      <c r="B26" s="186" t="s">
        <v>170</v>
      </c>
      <c r="C26" s="155" t="s">
        <v>154</v>
      </c>
      <c r="D26" s="155"/>
      <c r="E26" s="150"/>
    </row>
    <row r="27" spans="1:5" ht="18.75" customHeight="1" thickBot="1">
      <c r="A27" s="150"/>
      <c r="B27" s="186" t="s">
        <v>171</v>
      </c>
      <c r="C27" s="155" t="s">
        <v>154</v>
      </c>
      <c r="D27" s="155" t="s">
        <v>172</v>
      </c>
      <c r="E27" s="150"/>
    </row>
    <row r="28" spans="1:5" ht="22.5" customHeight="1" thickBot="1">
      <c r="A28" s="150"/>
      <c r="B28" s="160" t="s">
        <v>173</v>
      </c>
      <c r="C28" s="155"/>
      <c r="D28" s="155"/>
      <c r="E28" s="150"/>
    </row>
    <row r="29" spans="1:5" ht="49.5" customHeight="1">
      <c r="A29" s="150"/>
      <c r="B29" s="323" t="s">
        <v>174</v>
      </c>
      <c r="C29" s="325" t="s">
        <v>154</v>
      </c>
      <c r="D29" s="153" t="s">
        <v>175</v>
      </c>
      <c r="E29" s="150"/>
    </row>
    <row r="30" spans="1:5" ht="19.5" customHeight="1">
      <c r="A30" s="150"/>
      <c r="B30" s="328"/>
      <c r="C30" s="327"/>
      <c r="D30" s="153" t="s">
        <v>176</v>
      </c>
      <c r="E30" s="150"/>
    </row>
    <row r="31" spans="1:5" ht="33.75" customHeight="1" thickBot="1">
      <c r="A31" s="150"/>
      <c r="B31" s="324"/>
      <c r="C31" s="326"/>
      <c r="D31" s="154" t="s">
        <v>177</v>
      </c>
      <c r="E31" s="150"/>
    </row>
    <row r="32" spans="1:5" ht="48.75" customHeight="1">
      <c r="A32" s="150"/>
      <c r="B32" s="323" t="s">
        <v>67</v>
      </c>
      <c r="C32" s="325" t="s">
        <v>154</v>
      </c>
      <c r="D32" s="153" t="s">
        <v>178</v>
      </c>
      <c r="E32" s="150"/>
    </row>
    <row r="33" spans="1:5" ht="34.5" customHeight="1" thickBot="1">
      <c r="A33" s="150"/>
      <c r="B33" s="324"/>
      <c r="C33" s="326"/>
      <c r="D33" s="154" t="s">
        <v>179</v>
      </c>
      <c r="E33" s="150"/>
    </row>
    <row r="34" spans="1:5" ht="49.5" customHeight="1">
      <c r="A34" s="150"/>
      <c r="B34" s="323" t="s">
        <v>180</v>
      </c>
      <c r="C34" s="325" t="s">
        <v>154</v>
      </c>
      <c r="D34" s="153" t="s">
        <v>178</v>
      </c>
      <c r="E34" s="150"/>
    </row>
    <row r="35" spans="1:5" ht="33.75" customHeight="1" thickBot="1">
      <c r="A35" s="150"/>
      <c r="B35" s="324"/>
      <c r="C35" s="326"/>
      <c r="D35" s="154" t="s">
        <v>177</v>
      </c>
      <c r="E35" s="150"/>
    </row>
    <row r="36" spans="1:5" ht="25.5" customHeight="1">
      <c r="A36" s="150"/>
      <c r="B36" s="323" t="s">
        <v>181</v>
      </c>
      <c r="C36" s="325" t="s">
        <v>154</v>
      </c>
      <c r="D36" s="153" t="s">
        <v>182</v>
      </c>
      <c r="E36" s="150"/>
    </row>
    <row r="37" spans="1:5" ht="36.75" customHeight="1" thickBot="1">
      <c r="A37" s="150"/>
      <c r="B37" s="324"/>
      <c r="C37" s="326"/>
      <c r="D37" s="154" t="s">
        <v>183</v>
      </c>
      <c r="E37" s="150"/>
    </row>
    <row r="38" spans="1:5" ht="22.5" customHeight="1" thickBot="1">
      <c r="A38" s="150"/>
      <c r="B38" s="160" t="s">
        <v>184</v>
      </c>
      <c r="C38" s="155"/>
      <c r="D38" s="155"/>
      <c r="E38" s="150"/>
    </row>
    <row r="39" spans="1:5" ht="15">
      <c r="A39" s="150"/>
      <c r="B39" s="323" t="s">
        <v>146</v>
      </c>
      <c r="C39" s="325" t="s">
        <v>185</v>
      </c>
      <c r="D39" s="161" t="s">
        <v>186</v>
      </c>
      <c r="E39" s="150"/>
    </row>
    <row r="40" spans="1:5" ht="15.75">
      <c r="A40" s="150"/>
      <c r="B40" s="328"/>
      <c r="C40" s="327"/>
      <c r="D40" s="162" t="s">
        <v>187</v>
      </c>
      <c r="E40" s="150"/>
    </row>
    <row r="41" spans="1:5" ht="47.25">
      <c r="A41" s="150"/>
      <c r="B41" s="328"/>
      <c r="C41" s="327"/>
      <c r="D41" s="162" t="s">
        <v>188</v>
      </c>
      <c r="E41" s="150"/>
    </row>
    <row r="42" spans="1:5" ht="47.25">
      <c r="A42" s="150"/>
      <c r="B42" s="328"/>
      <c r="C42" s="327"/>
      <c r="D42" s="162" t="s">
        <v>189</v>
      </c>
      <c r="E42" s="150"/>
    </row>
    <row r="43" spans="1:5" ht="15">
      <c r="A43" s="150"/>
      <c r="B43" s="328"/>
      <c r="C43" s="327"/>
      <c r="D43" s="163" t="s">
        <v>190</v>
      </c>
      <c r="E43" s="150"/>
    </row>
    <row r="44" spans="1:5" ht="15.75">
      <c r="A44" s="150"/>
      <c r="B44" s="328"/>
      <c r="C44" s="327"/>
      <c r="D44" s="162" t="s">
        <v>191</v>
      </c>
      <c r="E44" s="150"/>
    </row>
    <row r="45" spans="1:5" ht="47.25">
      <c r="A45" s="150"/>
      <c r="B45" s="328"/>
      <c r="C45" s="327"/>
      <c r="D45" s="162" t="s">
        <v>192</v>
      </c>
      <c r="E45" s="150"/>
    </row>
    <row r="46" spans="1:5" ht="15.75">
      <c r="A46" s="150"/>
      <c r="B46" s="328"/>
      <c r="C46" s="327"/>
      <c r="D46" s="162" t="s">
        <v>159</v>
      </c>
      <c r="E46" s="150"/>
    </row>
    <row r="47" spans="1:5" ht="32.25" thickBot="1">
      <c r="A47" s="150"/>
      <c r="B47" s="324"/>
      <c r="C47" s="326"/>
      <c r="D47" s="164" t="s">
        <v>193</v>
      </c>
      <c r="E47" s="150"/>
    </row>
    <row r="48" spans="1:5" ht="15">
      <c r="A48" s="150"/>
      <c r="B48" s="323" t="s">
        <v>71</v>
      </c>
      <c r="C48" s="325" t="s">
        <v>154</v>
      </c>
      <c r="D48" s="156" t="s">
        <v>194</v>
      </c>
      <c r="E48" s="150"/>
    </row>
    <row r="49" spans="1:5" ht="15.75">
      <c r="A49" s="150"/>
      <c r="B49" s="328"/>
      <c r="C49" s="327"/>
      <c r="D49" s="162" t="s">
        <v>195</v>
      </c>
      <c r="E49" s="150"/>
    </row>
    <row r="50" spans="1:5" ht="15.75">
      <c r="A50" s="150"/>
      <c r="B50" s="328"/>
      <c r="C50" s="327"/>
      <c r="D50" s="162" t="s">
        <v>196</v>
      </c>
      <c r="E50" s="150"/>
    </row>
    <row r="51" spans="1:5" ht="32.25" thickBot="1">
      <c r="A51" s="150"/>
      <c r="B51" s="324"/>
      <c r="C51" s="326"/>
      <c r="D51" s="164" t="s">
        <v>197</v>
      </c>
      <c r="E51" s="150"/>
    </row>
    <row r="52" spans="1:5" ht="15.75" customHeight="1">
      <c r="A52" s="150"/>
      <c r="B52" s="329" t="s">
        <v>143</v>
      </c>
      <c r="C52" s="329" t="s">
        <v>144</v>
      </c>
      <c r="D52" s="329" t="s">
        <v>145</v>
      </c>
      <c r="E52" s="150"/>
    </row>
    <row r="53" spans="1:5" ht="15.75" customHeight="1" thickBot="1">
      <c r="A53" s="150"/>
      <c r="B53" s="330"/>
      <c r="C53" s="330"/>
      <c r="D53" s="330"/>
      <c r="E53" s="150"/>
    </row>
    <row r="54" spans="1:5" ht="30">
      <c r="A54" s="150"/>
      <c r="B54" s="323" t="s">
        <v>198</v>
      </c>
      <c r="C54" s="325" t="s">
        <v>154</v>
      </c>
      <c r="D54" s="153" t="s">
        <v>199</v>
      </c>
      <c r="E54" s="150"/>
    </row>
    <row r="55" spans="1:5" ht="30.75" thickBot="1">
      <c r="A55" s="150"/>
      <c r="B55" s="324"/>
      <c r="C55" s="326"/>
      <c r="D55" s="154" t="s">
        <v>200</v>
      </c>
      <c r="E55" s="150"/>
    </row>
    <row r="56" spans="1:5" ht="30.75" thickBot="1">
      <c r="A56" s="150"/>
      <c r="B56" s="186" t="s">
        <v>201</v>
      </c>
      <c r="C56" s="155" t="s">
        <v>154</v>
      </c>
      <c r="D56" s="155" t="s">
        <v>202</v>
      </c>
      <c r="E56" s="150"/>
    </row>
    <row r="57" spans="1:5" ht="21" customHeight="1">
      <c r="A57" s="150"/>
      <c r="B57" s="323" t="s">
        <v>203</v>
      </c>
      <c r="C57" s="325" t="s">
        <v>185</v>
      </c>
      <c r="D57" s="153" t="s">
        <v>204</v>
      </c>
      <c r="E57" s="150"/>
    </row>
    <row r="58" spans="1:5" ht="19.5" customHeight="1" thickBot="1">
      <c r="A58" s="150"/>
      <c r="B58" s="324"/>
      <c r="C58" s="326"/>
      <c r="D58" s="154" t="s">
        <v>205</v>
      </c>
      <c r="E58" s="150"/>
    </row>
    <row r="59" spans="1:5" ht="19.5" customHeight="1">
      <c r="A59" s="150"/>
      <c r="B59" s="323" t="s">
        <v>206</v>
      </c>
      <c r="C59" s="325" t="s">
        <v>154</v>
      </c>
      <c r="D59" s="153" t="s">
        <v>207</v>
      </c>
      <c r="E59" s="150"/>
    </row>
    <row r="60" spans="1:5" ht="19.5" customHeight="1">
      <c r="A60" s="150"/>
      <c r="B60" s="328"/>
      <c r="C60" s="327"/>
      <c r="D60" s="153" t="s">
        <v>208</v>
      </c>
      <c r="E60" s="150"/>
    </row>
    <row r="61" spans="1:5" ht="15.75">
      <c r="A61" s="150"/>
      <c r="B61" s="328"/>
      <c r="C61" s="327"/>
      <c r="D61" s="162" t="s">
        <v>209</v>
      </c>
      <c r="E61" s="150"/>
    </row>
    <row r="62" spans="1:5" ht="15.75">
      <c r="A62" s="150"/>
      <c r="B62" s="328"/>
      <c r="C62" s="327"/>
      <c r="D62" s="162" t="s">
        <v>210</v>
      </c>
      <c r="E62" s="150"/>
    </row>
    <row r="63" spans="1:5" ht="15.75">
      <c r="A63" s="150"/>
      <c r="B63" s="328"/>
      <c r="C63" s="327"/>
      <c r="D63" s="162" t="s">
        <v>211</v>
      </c>
      <c r="E63" s="150"/>
    </row>
    <row r="64" spans="1:5" ht="18.75" customHeight="1">
      <c r="A64" s="150"/>
      <c r="B64" s="328"/>
      <c r="C64" s="327"/>
      <c r="D64" s="165" t="s">
        <v>190</v>
      </c>
      <c r="E64" s="150"/>
    </row>
    <row r="65" spans="1:5" ht="16.5" thickBot="1">
      <c r="A65" s="150"/>
      <c r="B65" s="324"/>
      <c r="C65" s="326"/>
      <c r="D65" s="164" t="s">
        <v>212</v>
      </c>
      <c r="E65" s="150"/>
    </row>
    <row r="66" spans="1:5" ht="22.5" customHeight="1" thickBot="1">
      <c r="A66" s="150"/>
      <c r="B66" s="160" t="s">
        <v>213</v>
      </c>
      <c r="C66" s="155"/>
      <c r="D66" s="155"/>
      <c r="E66" s="150"/>
    </row>
    <row r="67" spans="1:5" ht="45">
      <c r="A67" s="150"/>
      <c r="B67" s="325" t="s">
        <v>214</v>
      </c>
      <c r="C67" s="325" t="s">
        <v>215</v>
      </c>
      <c r="D67" s="153" t="s">
        <v>216</v>
      </c>
      <c r="E67" s="150"/>
    </row>
    <row r="68" spans="1:5" ht="7.5" customHeight="1">
      <c r="A68" s="150"/>
      <c r="B68" s="327"/>
      <c r="C68" s="327"/>
      <c r="D68" s="156"/>
      <c r="E68" s="150"/>
    </row>
    <row r="69" spans="1:5" ht="20.25" customHeight="1" thickBot="1">
      <c r="A69" s="150"/>
      <c r="B69" s="326"/>
      <c r="C69" s="326"/>
      <c r="D69" s="154" t="s">
        <v>217</v>
      </c>
      <c r="E69" s="150"/>
    </row>
    <row r="70" spans="1:5" ht="22.5" customHeight="1" thickBot="1">
      <c r="A70" s="150"/>
      <c r="B70" s="160" t="s">
        <v>218</v>
      </c>
      <c r="C70" s="155"/>
      <c r="D70" s="155"/>
      <c r="E70" s="150"/>
    </row>
    <row r="71" spans="1:5" ht="36.75" customHeight="1">
      <c r="A71" s="150"/>
      <c r="B71" s="323" t="s">
        <v>219</v>
      </c>
      <c r="C71" s="325" t="s">
        <v>1</v>
      </c>
      <c r="D71" s="153" t="s">
        <v>220</v>
      </c>
      <c r="E71" s="150"/>
    </row>
    <row r="72" spans="1:5" ht="21.75" customHeight="1">
      <c r="A72" s="150"/>
      <c r="B72" s="328"/>
      <c r="C72" s="327"/>
      <c r="D72" s="153" t="s">
        <v>221</v>
      </c>
      <c r="E72" s="150"/>
    </row>
    <row r="73" spans="1:5" ht="35.25" customHeight="1" thickBot="1">
      <c r="A73" s="150"/>
      <c r="B73" s="324"/>
      <c r="C73" s="326"/>
      <c r="D73" s="154" t="s">
        <v>222</v>
      </c>
      <c r="E73" s="150"/>
    </row>
    <row r="74" spans="1:5" ht="30.75" thickBot="1">
      <c r="A74" s="150"/>
      <c r="B74" s="186" t="s">
        <v>223</v>
      </c>
      <c r="C74" s="155" t="s">
        <v>1</v>
      </c>
      <c r="D74" s="155" t="s">
        <v>224</v>
      </c>
      <c r="E74" s="150"/>
    </row>
    <row r="75" spans="1:5" ht="45.75" thickBot="1">
      <c r="A75" s="150"/>
      <c r="B75" s="186" t="s">
        <v>225</v>
      </c>
      <c r="C75" s="155" t="s">
        <v>1</v>
      </c>
      <c r="D75" s="155" t="s">
        <v>226</v>
      </c>
      <c r="E75" s="150"/>
    </row>
    <row r="76" spans="1:5" ht="30">
      <c r="A76" s="150"/>
      <c r="B76" s="323" t="s">
        <v>227</v>
      </c>
      <c r="C76" s="325" t="s">
        <v>154</v>
      </c>
      <c r="D76" s="156" t="s">
        <v>244</v>
      </c>
      <c r="E76" s="150"/>
    </row>
    <row r="77" spans="1:5" ht="35.25" customHeight="1">
      <c r="A77" s="150"/>
      <c r="B77" s="328"/>
      <c r="C77" s="327"/>
      <c r="D77" s="162" t="s">
        <v>228</v>
      </c>
      <c r="E77" s="150"/>
    </row>
    <row r="78" spans="1:5" ht="34.5" customHeight="1">
      <c r="A78" s="150"/>
      <c r="B78" s="328"/>
      <c r="C78" s="327"/>
      <c r="D78" s="162" t="s">
        <v>229</v>
      </c>
      <c r="E78" s="150"/>
    </row>
    <row r="79" spans="1:5" ht="30" customHeight="1">
      <c r="A79" s="150"/>
      <c r="B79" s="328"/>
      <c r="C79" s="327"/>
      <c r="D79" s="321" t="s">
        <v>230</v>
      </c>
      <c r="E79" s="150"/>
    </row>
    <row r="80" spans="1:5" ht="6.75" customHeight="1" thickBot="1">
      <c r="A80" s="150"/>
      <c r="B80" s="324"/>
      <c r="C80" s="326"/>
      <c r="D80" s="322"/>
      <c r="E80" s="150"/>
    </row>
    <row r="81" spans="1:5" ht="33.75" customHeight="1">
      <c r="A81" s="150"/>
      <c r="B81" s="323" t="s">
        <v>231</v>
      </c>
      <c r="C81" s="325" t="s">
        <v>154</v>
      </c>
      <c r="D81" s="153" t="s">
        <v>232</v>
      </c>
      <c r="E81" s="150"/>
    </row>
    <row r="82" spans="1:5" ht="19.5" customHeight="1" thickBot="1">
      <c r="A82" s="150"/>
      <c r="B82" s="324"/>
      <c r="C82" s="326"/>
      <c r="D82" s="154" t="s">
        <v>233</v>
      </c>
      <c r="E82" s="150"/>
    </row>
    <row r="83" spans="1:5" ht="34.5" customHeight="1" thickBot="1">
      <c r="A83" s="150"/>
      <c r="B83" s="186" t="s">
        <v>234</v>
      </c>
      <c r="C83" s="155" t="s">
        <v>154</v>
      </c>
      <c r="D83" s="154" t="s">
        <v>235</v>
      </c>
      <c r="E83" s="150"/>
    </row>
    <row r="84" spans="1:5" ht="15">
      <c r="A84" s="150"/>
      <c r="B84" s="150"/>
      <c r="C84" s="150"/>
      <c r="D84" s="150"/>
      <c r="E84" s="150"/>
    </row>
    <row r="85" spans="1:5" ht="15">
      <c r="A85" s="150"/>
      <c r="B85" s="150"/>
      <c r="C85" s="150"/>
      <c r="D85" s="150"/>
      <c r="E85" s="150"/>
    </row>
  </sheetData>
  <sheetProtection/>
  <mergeCells count="40">
    <mergeCell ref="B2:D3"/>
    <mergeCell ref="B4:D4"/>
    <mergeCell ref="C5:D5"/>
    <mergeCell ref="B6:B7"/>
    <mergeCell ref="C6:C7"/>
    <mergeCell ref="D6:D7"/>
    <mergeCell ref="B9:B11"/>
    <mergeCell ref="C9:C11"/>
    <mergeCell ref="B19:B20"/>
    <mergeCell ref="C19:C20"/>
    <mergeCell ref="B29:B31"/>
    <mergeCell ref="C29:C31"/>
    <mergeCell ref="B32:B33"/>
    <mergeCell ref="C32:C33"/>
    <mergeCell ref="B34:B35"/>
    <mergeCell ref="C34:C35"/>
    <mergeCell ref="B36:B37"/>
    <mergeCell ref="C36:C37"/>
    <mergeCell ref="B39:B47"/>
    <mergeCell ref="C39:C47"/>
    <mergeCell ref="B48:B51"/>
    <mergeCell ref="C48:C51"/>
    <mergeCell ref="B52:B53"/>
    <mergeCell ref="C52:C53"/>
    <mergeCell ref="D52:D53"/>
    <mergeCell ref="B54:B55"/>
    <mergeCell ref="C54:C55"/>
    <mergeCell ref="B57:B58"/>
    <mergeCell ref="C57:C58"/>
    <mergeCell ref="B59:B65"/>
    <mergeCell ref="C59:C65"/>
    <mergeCell ref="D79:D80"/>
    <mergeCell ref="B81:B82"/>
    <mergeCell ref="C81:C82"/>
    <mergeCell ref="B67:B69"/>
    <mergeCell ref="C67:C69"/>
    <mergeCell ref="B71:B73"/>
    <mergeCell ref="C71:C73"/>
    <mergeCell ref="B76:B80"/>
    <mergeCell ref="C76:C80"/>
  </mergeCells>
  <printOptions/>
  <pageMargins left="0.7480314960629921" right="0.7480314960629921" top="0.98" bottom="0.87" header="0.5118110236220472" footer="0.5118110236220472"/>
  <pageSetup fitToHeight="2" horizontalDpi="300" verticalDpi="300" orientation="portrait" paperSize="9" scale="57" r:id="rId3"/>
  <headerFooter alignWithMargins="0">
    <oddHeader>&amp;R&amp;"Arial,Bold"CANLLAW CYFLYM</oddHeader>
  </headerFooter>
  <rowBreaks count="1" manualBreakCount="1">
    <brk id="51" max="4" man="1"/>
  </rowBreaks>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U41"/>
  <sheetViews>
    <sheetView zoomScale="85" zoomScaleNormal="85" zoomScalePageLayoutView="0" workbookViewId="0" topLeftCell="A1">
      <selection activeCell="A1" sqref="A1"/>
    </sheetView>
  </sheetViews>
  <sheetFormatPr defaultColWidth="8.88671875" defaultRowHeight="15"/>
  <cols>
    <col min="1" max="2" width="1.88671875" style="0" customWidth="1"/>
  </cols>
  <sheetData>
    <row r="1" spans="1:21" ht="19.5" customHeight="1" thickBot="1">
      <c r="A1" s="93"/>
      <c r="B1" s="94"/>
      <c r="C1" s="94"/>
      <c r="D1" s="94"/>
      <c r="E1" s="94"/>
      <c r="F1" s="94"/>
      <c r="G1" s="94"/>
      <c r="H1" s="94"/>
      <c r="I1" s="94"/>
      <c r="J1" s="94"/>
      <c r="K1" s="94"/>
      <c r="L1" s="94"/>
      <c r="M1" s="94"/>
      <c r="N1" s="94"/>
      <c r="O1" s="94"/>
      <c r="P1" s="94"/>
      <c r="Q1" s="94"/>
      <c r="R1" s="94"/>
      <c r="S1" s="94"/>
      <c r="T1" s="94"/>
      <c r="U1" s="95"/>
    </row>
    <row r="2" spans="1:21" ht="18.75" thickBot="1">
      <c r="A2" s="96"/>
      <c r="B2" s="50"/>
      <c r="C2" s="339" t="s">
        <v>236</v>
      </c>
      <c r="D2" s="340"/>
      <c r="E2" s="340"/>
      <c r="F2" s="340"/>
      <c r="G2" s="340"/>
      <c r="H2" s="340"/>
      <c r="I2" s="340"/>
      <c r="J2" s="340"/>
      <c r="K2" s="340"/>
      <c r="L2" s="340"/>
      <c r="M2" s="340"/>
      <c r="N2" s="340"/>
      <c r="O2" s="340"/>
      <c r="P2" s="340"/>
      <c r="Q2" s="341"/>
      <c r="R2" s="50"/>
      <c r="S2" s="50"/>
      <c r="T2" s="50"/>
      <c r="U2" s="97"/>
    </row>
    <row r="3" spans="1:21" ht="15" customHeight="1">
      <c r="A3" s="96"/>
      <c r="B3" s="50"/>
      <c r="C3" s="50"/>
      <c r="D3" s="50"/>
      <c r="E3" s="50"/>
      <c r="F3" s="50"/>
      <c r="G3" s="50"/>
      <c r="H3" s="50"/>
      <c r="I3" s="50"/>
      <c r="J3" s="50"/>
      <c r="K3" s="50"/>
      <c r="L3" s="50"/>
      <c r="M3" s="50"/>
      <c r="N3" s="50"/>
      <c r="O3" s="50"/>
      <c r="P3" s="50"/>
      <c r="Q3" s="50"/>
      <c r="R3" s="50"/>
      <c r="S3" s="50"/>
      <c r="T3" s="50"/>
      <c r="U3" s="97"/>
    </row>
    <row r="4" spans="1:21" ht="15" customHeight="1">
      <c r="A4" s="96"/>
      <c r="B4" s="50" t="s">
        <v>0</v>
      </c>
      <c r="C4" s="166" t="s">
        <v>3</v>
      </c>
      <c r="D4" s="65"/>
      <c r="E4" s="65"/>
      <c r="F4" s="50"/>
      <c r="G4" s="50"/>
      <c r="H4" s="50"/>
      <c r="I4" s="50"/>
      <c r="J4" s="50"/>
      <c r="K4" s="50"/>
      <c r="L4" s="50"/>
      <c r="M4" s="50"/>
      <c r="N4" s="50"/>
      <c r="O4" s="50"/>
      <c r="P4" s="50"/>
      <c r="Q4" s="50"/>
      <c r="R4" s="50"/>
      <c r="S4" s="50"/>
      <c r="T4" s="50"/>
      <c r="U4" s="97"/>
    </row>
    <row r="5" spans="1:21" ht="15" customHeight="1">
      <c r="A5" s="96"/>
      <c r="B5" s="50"/>
      <c r="C5" s="50"/>
      <c r="D5" s="50"/>
      <c r="E5" s="50"/>
      <c r="F5" s="50"/>
      <c r="G5" s="50"/>
      <c r="H5" s="50"/>
      <c r="I5" s="50"/>
      <c r="J5" s="50"/>
      <c r="K5" s="50"/>
      <c r="L5" s="50"/>
      <c r="M5" s="50"/>
      <c r="N5" s="50"/>
      <c r="O5" s="50"/>
      <c r="P5" s="50"/>
      <c r="Q5" s="50"/>
      <c r="R5" s="50"/>
      <c r="S5" s="50"/>
      <c r="T5" s="50"/>
      <c r="U5" s="97"/>
    </row>
    <row r="6" spans="1:21" ht="15" customHeight="1">
      <c r="A6" s="96"/>
      <c r="B6" s="50"/>
      <c r="C6" s="191" t="s">
        <v>16</v>
      </c>
      <c r="D6" s="50"/>
      <c r="E6" s="50"/>
      <c r="F6" s="50"/>
      <c r="G6" s="50"/>
      <c r="H6" s="50"/>
      <c r="I6" s="50"/>
      <c r="J6" s="50"/>
      <c r="K6" s="50"/>
      <c r="L6" s="50"/>
      <c r="M6" s="50"/>
      <c r="N6" s="50"/>
      <c r="O6" s="50"/>
      <c r="P6" s="50"/>
      <c r="Q6" s="50"/>
      <c r="R6" s="50"/>
      <c r="S6" s="50"/>
      <c r="T6" s="50"/>
      <c r="U6" s="97"/>
    </row>
    <row r="7" spans="1:21" ht="15" customHeight="1">
      <c r="A7" s="96"/>
      <c r="B7" s="50"/>
      <c r="C7" s="50"/>
      <c r="D7" s="50"/>
      <c r="E7" s="50"/>
      <c r="F7" s="50"/>
      <c r="G7" s="50"/>
      <c r="H7" s="50"/>
      <c r="I7" s="50"/>
      <c r="J7" s="50"/>
      <c r="K7" s="50"/>
      <c r="L7" s="50"/>
      <c r="M7" s="50"/>
      <c r="N7" s="50"/>
      <c r="O7" s="50"/>
      <c r="P7" s="50"/>
      <c r="Q7" s="50"/>
      <c r="R7" s="50"/>
      <c r="S7" s="50"/>
      <c r="T7" s="50"/>
      <c r="U7" s="97"/>
    </row>
    <row r="8" spans="1:21" ht="15" customHeight="1">
      <c r="A8" s="96"/>
      <c r="B8" s="50" t="s">
        <v>0</v>
      </c>
      <c r="C8" s="166" t="s">
        <v>4</v>
      </c>
      <c r="D8" s="65"/>
      <c r="E8" s="65"/>
      <c r="F8" s="50"/>
      <c r="G8" s="50"/>
      <c r="H8" s="50"/>
      <c r="I8" s="50"/>
      <c r="J8" s="50"/>
      <c r="K8" s="50"/>
      <c r="L8" s="50"/>
      <c r="M8" s="50"/>
      <c r="N8" s="50"/>
      <c r="O8" s="50"/>
      <c r="P8" s="50"/>
      <c r="Q8" s="50"/>
      <c r="R8" s="50"/>
      <c r="S8" s="50"/>
      <c r="T8" s="50"/>
      <c r="U8" s="97"/>
    </row>
    <row r="9" spans="1:21" ht="15" customHeight="1">
      <c r="A9" s="96"/>
      <c r="B9" s="50"/>
      <c r="C9" s="50"/>
      <c r="D9" s="50"/>
      <c r="E9" s="50"/>
      <c r="F9" s="50"/>
      <c r="G9" s="50"/>
      <c r="H9" s="50"/>
      <c r="I9" s="50"/>
      <c r="J9" s="50"/>
      <c r="K9" s="50"/>
      <c r="L9" s="50"/>
      <c r="M9" s="50"/>
      <c r="N9" s="50"/>
      <c r="O9" s="50"/>
      <c r="P9" s="50"/>
      <c r="Q9" s="50"/>
      <c r="R9" s="50"/>
      <c r="S9" s="50"/>
      <c r="T9" s="50"/>
      <c r="U9" s="97"/>
    </row>
    <row r="10" spans="1:21" ht="15" customHeight="1">
      <c r="A10" s="96"/>
      <c r="B10" s="50"/>
      <c r="C10" s="192" t="s">
        <v>16</v>
      </c>
      <c r="D10" s="50"/>
      <c r="E10" s="50"/>
      <c r="F10" s="50"/>
      <c r="G10" s="50"/>
      <c r="H10" s="50"/>
      <c r="I10" s="50"/>
      <c r="J10" s="50"/>
      <c r="K10" s="50"/>
      <c r="L10" s="50"/>
      <c r="M10" s="50"/>
      <c r="N10" s="50"/>
      <c r="O10" s="50"/>
      <c r="P10" s="50"/>
      <c r="Q10" s="50"/>
      <c r="R10" s="50"/>
      <c r="S10" s="50"/>
      <c r="T10" s="50"/>
      <c r="U10" s="97"/>
    </row>
    <row r="11" spans="1:21" ht="15" customHeight="1">
      <c r="A11" s="96"/>
      <c r="B11" s="50"/>
      <c r="C11" s="50"/>
      <c r="D11" s="50"/>
      <c r="E11" s="50"/>
      <c r="F11" s="50"/>
      <c r="G11" s="50"/>
      <c r="H11" s="50"/>
      <c r="I11" s="50"/>
      <c r="J11" s="50"/>
      <c r="K11" s="50"/>
      <c r="L11" s="50"/>
      <c r="M11" s="50"/>
      <c r="N11" s="50"/>
      <c r="O11" s="50"/>
      <c r="P11" s="50"/>
      <c r="Q11" s="50"/>
      <c r="R11" s="50"/>
      <c r="S11" s="50"/>
      <c r="T11" s="50"/>
      <c r="U11" s="97"/>
    </row>
    <row r="12" spans="1:21" ht="15" customHeight="1">
      <c r="A12" s="96"/>
      <c r="B12" s="50" t="s">
        <v>0</v>
      </c>
      <c r="C12" s="166" t="s">
        <v>237</v>
      </c>
      <c r="D12" s="65"/>
      <c r="E12" s="65"/>
      <c r="F12" s="65"/>
      <c r="G12" s="65"/>
      <c r="H12" s="65"/>
      <c r="I12" s="65"/>
      <c r="J12" s="65"/>
      <c r="K12" s="65"/>
      <c r="L12" s="65"/>
      <c r="M12" s="65"/>
      <c r="N12" s="65"/>
      <c r="O12" s="65"/>
      <c r="P12" s="40"/>
      <c r="Q12" s="196"/>
      <c r="R12" s="196"/>
      <c r="S12" s="50"/>
      <c r="T12" s="50"/>
      <c r="U12" s="97"/>
    </row>
    <row r="13" spans="1:21" ht="15" customHeight="1">
      <c r="A13" s="96"/>
      <c r="B13" s="50"/>
      <c r="C13" s="50"/>
      <c r="D13" s="50"/>
      <c r="E13" s="50"/>
      <c r="F13" s="50"/>
      <c r="G13" s="50"/>
      <c r="H13" s="50"/>
      <c r="I13" s="50"/>
      <c r="J13" s="50"/>
      <c r="K13" s="50"/>
      <c r="L13" s="50"/>
      <c r="M13" s="50"/>
      <c r="N13" s="50"/>
      <c r="O13" s="50"/>
      <c r="P13" s="50"/>
      <c r="Q13" s="50"/>
      <c r="R13" s="50"/>
      <c r="S13" s="50"/>
      <c r="T13" s="50"/>
      <c r="U13" s="97"/>
    </row>
    <row r="14" spans="1:21" ht="15" customHeight="1">
      <c r="A14" s="96"/>
      <c r="B14" s="50"/>
      <c r="C14" s="191" t="s">
        <v>17</v>
      </c>
      <c r="D14" s="50"/>
      <c r="E14" s="50"/>
      <c r="F14" s="50"/>
      <c r="G14" s="50"/>
      <c r="H14" s="50"/>
      <c r="I14" s="50"/>
      <c r="J14" s="50"/>
      <c r="K14" s="50"/>
      <c r="L14" s="50"/>
      <c r="M14" s="50"/>
      <c r="N14" s="50"/>
      <c r="O14" s="50"/>
      <c r="P14" s="50"/>
      <c r="Q14" s="50"/>
      <c r="R14" s="50"/>
      <c r="S14" s="50"/>
      <c r="T14" s="50"/>
      <c r="U14" s="97"/>
    </row>
    <row r="15" spans="1:21" ht="15" customHeight="1">
      <c r="A15" s="96"/>
      <c r="B15" s="50"/>
      <c r="C15" s="50"/>
      <c r="D15" s="50"/>
      <c r="E15" s="50"/>
      <c r="F15" s="50"/>
      <c r="G15" s="50"/>
      <c r="H15" s="50"/>
      <c r="I15" s="50"/>
      <c r="J15" s="50"/>
      <c r="K15" s="50"/>
      <c r="L15" s="50"/>
      <c r="M15" s="50"/>
      <c r="N15" s="50"/>
      <c r="O15" s="50"/>
      <c r="P15" s="50"/>
      <c r="Q15" s="50"/>
      <c r="R15" s="50"/>
      <c r="S15" s="50"/>
      <c r="T15" s="50"/>
      <c r="U15" s="97"/>
    </row>
    <row r="16" spans="1:21" ht="15" customHeight="1">
      <c r="A16" s="96"/>
      <c r="B16" s="50" t="s">
        <v>0</v>
      </c>
      <c r="C16" s="166" t="s">
        <v>238</v>
      </c>
      <c r="D16" s="65"/>
      <c r="E16" s="65"/>
      <c r="F16" s="65"/>
      <c r="G16" s="65"/>
      <c r="H16" s="65"/>
      <c r="I16" s="65"/>
      <c r="J16" s="65"/>
      <c r="K16" s="65"/>
      <c r="L16" s="65"/>
      <c r="M16" s="65"/>
      <c r="N16" s="65"/>
      <c r="O16" s="65"/>
      <c r="P16" s="196"/>
      <c r="Q16" s="196"/>
      <c r="R16" s="50"/>
      <c r="S16" s="50"/>
      <c r="T16" s="50"/>
      <c r="U16" s="97"/>
    </row>
    <row r="17" spans="1:21" ht="15" customHeight="1">
      <c r="A17" s="96"/>
      <c r="B17" s="50"/>
      <c r="C17" s="50"/>
      <c r="D17" s="50"/>
      <c r="E17" s="50"/>
      <c r="F17" s="50"/>
      <c r="G17" s="50"/>
      <c r="H17" s="50"/>
      <c r="I17" s="50"/>
      <c r="J17" s="50"/>
      <c r="K17" s="50"/>
      <c r="L17" s="50"/>
      <c r="M17" s="50"/>
      <c r="N17" s="50"/>
      <c r="O17" s="50"/>
      <c r="P17" s="50"/>
      <c r="Q17" s="50"/>
      <c r="R17" s="50"/>
      <c r="S17" s="50"/>
      <c r="T17" s="50"/>
      <c r="U17" s="97"/>
    </row>
    <row r="18" spans="1:21" ht="15" customHeight="1">
      <c r="A18" s="96"/>
      <c r="B18" s="50"/>
      <c r="C18" s="193" t="s">
        <v>8</v>
      </c>
      <c r="D18" s="50"/>
      <c r="E18" s="50"/>
      <c r="F18" s="50"/>
      <c r="G18" s="50"/>
      <c r="H18" s="50"/>
      <c r="I18" s="50"/>
      <c r="J18" s="50"/>
      <c r="K18" s="50"/>
      <c r="L18" s="50"/>
      <c r="M18" s="50"/>
      <c r="N18" s="50"/>
      <c r="O18" s="50"/>
      <c r="P18" s="50"/>
      <c r="Q18" s="50"/>
      <c r="R18" s="50"/>
      <c r="S18" s="50"/>
      <c r="T18" s="50"/>
      <c r="U18" s="97"/>
    </row>
    <row r="19" spans="1:21" ht="15" customHeight="1">
      <c r="A19" s="96"/>
      <c r="B19" s="50"/>
      <c r="C19" s="50"/>
      <c r="D19" s="50"/>
      <c r="E19" s="50"/>
      <c r="F19" s="50"/>
      <c r="G19" s="50"/>
      <c r="H19" s="50"/>
      <c r="I19" s="50"/>
      <c r="J19" s="50"/>
      <c r="K19" s="50"/>
      <c r="L19" s="50"/>
      <c r="M19" s="50"/>
      <c r="N19" s="50"/>
      <c r="O19" s="50"/>
      <c r="P19" s="50"/>
      <c r="Q19" s="50"/>
      <c r="R19" s="50"/>
      <c r="S19" s="50"/>
      <c r="T19" s="50"/>
      <c r="U19" s="97"/>
    </row>
    <row r="20" spans="1:21" ht="15" customHeight="1">
      <c r="A20" s="96"/>
      <c r="B20" s="50" t="s">
        <v>0</v>
      </c>
      <c r="C20" s="166" t="s">
        <v>5</v>
      </c>
      <c r="D20" s="65"/>
      <c r="E20" s="65"/>
      <c r="F20" s="65"/>
      <c r="G20" s="65"/>
      <c r="H20" s="65"/>
      <c r="I20" s="50"/>
      <c r="J20" s="50"/>
      <c r="K20" s="50"/>
      <c r="L20" s="50"/>
      <c r="M20" s="50"/>
      <c r="N20" s="50"/>
      <c r="O20" s="50"/>
      <c r="P20" s="50"/>
      <c r="Q20" s="50"/>
      <c r="R20" s="50"/>
      <c r="S20" s="50"/>
      <c r="T20" s="50"/>
      <c r="U20" s="97"/>
    </row>
    <row r="21" spans="1:21" ht="15" customHeight="1">
      <c r="A21" s="96"/>
      <c r="B21" s="50"/>
      <c r="C21" s="50"/>
      <c r="D21" s="50"/>
      <c r="E21" s="50"/>
      <c r="F21" s="50"/>
      <c r="G21" s="50"/>
      <c r="H21" s="50"/>
      <c r="I21" s="50"/>
      <c r="J21" s="50"/>
      <c r="K21" s="50"/>
      <c r="L21" s="50"/>
      <c r="M21" s="50"/>
      <c r="N21" s="50"/>
      <c r="O21" s="50"/>
      <c r="P21" s="50"/>
      <c r="Q21" s="50"/>
      <c r="R21" s="50"/>
      <c r="S21" s="50"/>
      <c r="T21" s="50"/>
      <c r="U21" s="97"/>
    </row>
    <row r="22" spans="1:21" ht="15" customHeight="1">
      <c r="A22" s="96"/>
      <c r="B22" s="50"/>
      <c r="C22" s="192" t="s">
        <v>18</v>
      </c>
      <c r="D22" s="50"/>
      <c r="E22" s="50"/>
      <c r="F22" s="50"/>
      <c r="G22" s="50"/>
      <c r="H22" s="50"/>
      <c r="I22" s="50"/>
      <c r="J22" s="50"/>
      <c r="K22" s="50"/>
      <c r="L22" s="50"/>
      <c r="M22" s="50"/>
      <c r="N22" s="50"/>
      <c r="O22" s="50"/>
      <c r="P22" s="50"/>
      <c r="Q22" s="50"/>
      <c r="R22" s="50"/>
      <c r="S22" s="50"/>
      <c r="T22" s="50"/>
      <c r="U22" s="97"/>
    </row>
    <row r="23" spans="1:21" ht="15" customHeight="1">
      <c r="A23" s="96"/>
      <c r="B23" s="50"/>
      <c r="C23" s="50"/>
      <c r="D23" s="50"/>
      <c r="E23" s="50"/>
      <c r="F23" s="50"/>
      <c r="G23" s="50"/>
      <c r="H23" s="50"/>
      <c r="I23" s="50"/>
      <c r="J23" s="50"/>
      <c r="K23" s="50"/>
      <c r="L23" s="50"/>
      <c r="M23" s="50"/>
      <c r="N23" s="50"/>
      <c r="O23" s="50"/>
      <c r="P23" s="50"/>
      <c r="Q23" s="50"/>
      <c r="R23" s="50"/>
      <c r="S23" s="50"/>
      <c r="T23" s="50"/>
      <c r="U23" s="97"/>
    </row>
    <row r="24" spans="1:21" ht="15" customHeight="1">
      <c r="A24" s="96"/>
      <c r="B24" s="50" t="s">
        <v>0</v>
      </c>
      <c r="C24" s="166" t="s">
        <v>239</v>
      </c>
      <c r="D24" s="65"/>
      <c r="E24" s="65"/>
      <c r="F24" s="65"/>
      <c r="G24" s="65"/>
      <c r="H24" s="65"/>
      <c r="I24" s="65"/>
      <c r="J24" s="65"/>
      <c r="K24" s="65"/>
      <c r="L24" s="65"/>
      <c r="M24" s="65"/>
      <c r="N24" s="65"/>
      <c r="O24" s="65"/>
      <c r="P24" s="65"/>
      <c r="Q24" s="65"/>
      <c r="R24" s="65"/>
      <c r="S24" s="50"/>
      <c r="T24" s="50"/>
      <c r="U24" s="97"/>
    </row>
    <row r="25" spans="1:21" ht="15" customHeight="1">
      <c r="A25" s="96"/>
      <c r="B25" s="50"/>
      <c r="C25" s="50"/>
      <c r="D25" s="50"/>
      <c r="E25" s="50"/>
      <c r="F25" s="50"/>
      <c r="G25" s="50"/>
      <c r="H25" s="50"/>
      <c r="I25" s="50"/>
      <c r="J25" s="50"/>
      <c r="K25" s="50"/>
      <c r="L25" s="50"/>
      <c r="M25" s="50"/>
      <c r="N25" s="50"/>
      <c r="O25" s="50"/>
      <c r="P25" s="50"/>
      <c r="Q25" s="50"/>
      <c r="R25" s="50"/>
      <c r="S25" s="50"/>
      <c r="T25" s="50"/>
      <c r="U25" s="97"/>
    </row>
    <row r="26" spans="1:21" ht="15" customHeight="1">
      <c r="A26" s="96"/>
      <c r="B26" s="50"/>
      <c r="C26" s="192" t="s">
        <v>8</v>
      </c>
      <c r="D26" s="50"/>
      <c r="E26" s="50"/>
      <c r="F26" s="50"/>
      <c r="G26" s="50"/>
      <c r="H26" s="50"/>
      <c r="I26" s="50"/>
      <c r="J26" s="50"/>
      <c r="K26" s="50"/>
      <c r="L26" s="50"/>
      <c r="M26" s="50"/>
      <c r="N26" s="50"/>
      <c r="O26" s="50"/>
      <c r="P26" s="50"/>
      <c r="Q26" s="50"/>
      <c r="R26" s="50"/>
      <c r="S26" s="50"/>
      <c r="T26" s="50"/>
      <c r="U26" s="97"/>
    </row>
    <row r="27" spans="1:21" ht="15" customHeight="1">
      <c r="A27" s="96"/>
      <c r="B27" s="50"/>
      <c r="C27" s="194"/>
      <c r="D27" s="50"/>
      <c r="E27" s="50"/>
      <c r="F27" s="50"/>
      <c r="G27" s="50"/>
      <c r="H27" s="50"/>
      <c r="I27" s="50"/>
      <c r="J27" s="50"/>
      <c r="K27" s="50"/>
      <c r="L27" s="50"/>
      <c r="M27" s="50"/>
      <c r="N27" s="50"/>
      <c r="O27" s="50"/>
      <c r="P27" s="50"/>
      <c r="Q27" s="50"/>
      <c r="R27" s="50"/>
      <c r="S27" s="50"/>
      <c r="T27" s="50"/>
      <c r="U27" s="97"/>
    </row>
    <row r="28" spans="1:21" ht="15" customHeight="1">
      <c r="A28" s="96"/>
      <c r="B28" s="50" t="s">
        <v>0</v>
      </c>
      <c r="C28" s="167" t="s">
        <v>7</v>
      </c>
      <c r="D28" s="40"/>
      <c r="E28" s="40"/>
      <c r="F28" s="40"/>
      <c r="G28" s="40"/>
      <c r="H28" s="40"/>
      <c r="I28" s="40"/>
      <c r="J28" s="50"/>
      <c r="K28" s="50"/>
      <c r="L28" s="50"/>
      <c r="M28" s="50"/>
      <c r="N28" s="50"/>
      <c r="O28" s="50"/>
      <c r="P28" s="50"/>
      <c r="Q28" s="50"/>
      <c r="R28" s="50"/>
      <c r="S28" s="50"/>
      <c r="T28" s="50"/>
      <c r="U28" s="97"/>
    </row>
    <row r="29" spans="1:21" ht="15" customHeight="1">
      <c r="A29" s="96"/>
      <c r="B29" s="50"/>
      <c r="C29" s="139"/>
      <c r="D29" s="50"/>
      <c r="E29" s="50"/>
      <c r="F29" s="50"/>
      <c r="G29" s="50"/>
      <c r="H29" s="50"/>
      <c r="I29" s="50"/>
      <c r="J29" s="50"/>
      <c r="K29" s="50"/>
      <c r="L29" s="50"/>
      <c r="M29" s="50"/>
      <c r="N29" s="50"/>
      <c r="O29" s="50"/>
      <c r="P29" s="50"/>
      <c r="Q29" s="50"/>
      <c r="R29" s="50"/>
      <c r="S29" s="50"/>
      <c r="T29" s="50"/>
      <c r="U29" s="97"/>
    </row>
    <row r="30" spans="1:21" ht="15" customHeight="1">
      <c r="A30" s="96"/>
      <c r="B30" s="50"/>
      <c r="C30" s="191" t="s">
        <v>6</v>
      </c>
      <c r="D30" s="50"/>
      <c r="E30" s="50"/>
      <c r="F30" s="50"/>
      <c r="G30" s="50"/>
      <c r="H30" s="50"/>
      <c r="I30" s="50"/>
      <c r="J30" s="50"/>
      <c r="K30" s="50"/>
      <c r="L30" s="50"/>
      <c r="M30" s="50"/>
      <c r="N30" s="50"/>
      <c r="O30" s="50"/>
      <c r="P30" s="50"/>
      <c r="Q30" s="50"/>
      <c r="R30" s="50"/>
      <c r="S30" s="50"/>
      <c r="T30" s="50"/>
      <c r="U30" s="97"/>
    </row>
    <row r="31" spans="1:21" ht="15" customHeight="1">
      <c r="A31" s="96"/>
      <c r="B31" s="50"/>
      <c r="C31" s="194"/>
      <c r="D31" s="50"/>
      <c r="E31" s="50"/>
      <c r="F31" s="50"/>
      <c r="G31" s="50"/>
      <c r="H31" s="50"/>
      <c r="I31" s="50"/>
      <c r="J31" s="50"/>
      <c r="K31" s="50"/>
      <c r="L31" s="50"/>
      <c r="M31" s="50"/>
      <c r="N31" s="50"/>
      <c r="O31" s="50"/>
      <c r="P31" s="50"/>
      <c r="Q31" s="50"/>
      <c r="R31" s="50"/>
      <c r="S31" s="50"/>
      <c r="T31" s="50"/>
      <c r="U31" s="97"/>
    </row>
    <row r="32" spans="1:21" ht="15" customHeight="1">
      <c r="A32" s="96"/>
      <c r="B32" s="50" t="s">
        <v>0</v>
      </c>
      <c r="C32" s="166" t="s">
        <v>14</v>
      </c>
      <c r="D32" s="65"/>
      <c r="E32" s="65"/>
      <c r="F32" s="65"/>
      <c r="G32" s="65"/>
      <c r="H32" s="65"/>
      <c r="I32" s="65"/>
      <c r="J32" s="50"/>
      <c r="K32" s="50"/>
      <c r="L32" s="50"/>
      <c r="M32" s="50"/>
      <c r="N32" s="50"/>
      <c r="O32" s="50"/>
      <c r="P32" s="50"/>
      <c r="Q32" s="50"/>
      <c r="R32" s="50"/>
      <c r="S32" s="50"/>
      <c r="T32" s="50"/>
      <c r="U32" s="97"/>
    </row>
    <row r="33" spans="1:21" ht="15" customHeight="1">
      <c r="A33" s="96"/>
      <c r="B33" s="50"/>
      <c r="C33" s="98"/>
      <c r="D33" s="50"/>
      <c r="E33" s="50"/>
      <c r="F33" s="50"/>
      <c r="G33" s="50"/>
      <c r="H33" s="50"/>
      <c r="I33" s="50"/>
      <c r="J33" s="50"/>
      <c r="K33" s="50"/>
      <c r="L33" s="50"/>
      <c r="M33" s="50"/>
      <c r="N33" s="50"/>
      <c r="O33" s="50"/>
      <c r="P33" s="50"/>
      <c r="Q33" s="50"/>
      <c r="R33" s="50"/>
      <c r="S33" s="50"/>
      <c r="T33" s="50"/>
      <c r="U33" s="97"/>
    </row>
    <row r="34" spans="1:21" ht="15" customHeight="1">
      <c r="A34" s="96"/>
      <c r="B34" s="50"/>
      <c r="C34" s="195" t="s">
        <v>15</v>
      </c>
      <c r="D34" s="50"/>
      <c r="E34" s="50"/>
      <c r="F34" s="50"/>
      <c r="G34" s="50"/>
      <c r="H34" s="50"/>
      <c r="I34" s="50"/>
      <c r="J34" s="50"/>
      <c r="K34" s="50"/>
      <c r="L34" s="50"/>
      <c r="M34" s="50"/>
      <c r="N34" s="50"/>
      <c r="O34" s="50"/>
      <c r="P34" s="50"/>
      <c r="Q34" s="50"/>
      <c r="R34" s="50"/>
      <c r="S34" s="50"/>
      <c r="T34" s="50"/>
      <c r="U34" s="97"/>
    </row>
    <row r="35" spans="1:21" ht="15" customHeight="1">
      <c r="A35" s="96"/>
      <c r="B35" s="50"/>
      <c r="C35" s="50"/>
      <c r="D35" s="50"/>
      <c r="E35" s="50"/>
      <c r="F35" s="50"/>
      <c r="G35" s="50"/>
      <c r="H35" s="50"/>
      <c r="I35" s="50"/>
      <c r="J35" s="50"/>
      <c r="K35" s="50"/>
      <c r="L35" s="50"/>
      <c r="M35" s="50"/>
      <c r="N35" s="50"/>
      <c r="O35" s="50"/>
      <c r="P35" s="50"/>
      <c r="Q35" s="50"/>
      <c r="R35" s="50"/>
      <c r="S35" s="50"/>
      <c r="T35" s="50"/>
      <c r="U35" s="97"/>
    </row>
    <row r="36" spans="1:21" ht="15" customHeight="1">
      <c r="A36" s="96"/>
      <c r="B36" s="50" t="s">
        <v>0</v>
      </c>
      <c r="C36" s="166" t="s">
        <v>240</v>
      </c>
      <c r="D36" s="65"/>
      <c r="E36" s="65"/>
      <c r="F36" s="65"/>
      <c r="G36" s="65"/>
      <c r="H36" s="65"/>
      <c r="I36" s="65"/>
      <c r="J36" s="65"/>
      <c r="K36" s="65"/>
      <c r="L36" s="65"/>
      <c r="M36" s="65"/>
      <c r="N36" s="40"/>
      <c r="O36" s="40"/>
      <c r="P36" s="196"/>
      <c r="Q36" s="196"/>
      <c r="R36" s="50"/>
      <c r="S36" s="50"/>
      <c r="T36" s="50"/>
      <c r="U36" s="97"/>
    </row>
    <row r="37" spans="1:21" ht="15" customHeight="1">
      <c r="A37" s="96"/>
      <c r="B37" s="50"/>
      <c r="C37" s="50"/>
      <c r="D37" s="50"/>
      <c r="E37" s="50"/>
      <c r="F37" s="50"/>
      <c r="G37" s="50"/>
      <c r="H37" s="50"/>
      <c r="I37" s="50"/>
      <c r="J37" s="50"/>
      <c r="K37" s="50"/>
      <c r="L37" s="50"/>
      <c r="M37" s="50"/>
      <c r="N37" s="50"/>
      <c r="O37" s="50"/>
      <c r="P37" s="50"/>
      <c r="Q37" s="50"/>
      <c r="R37" s="50"/>
      <c r="S37" s="50"/>
      <c r="T37" s="50"/>
      <c r="U37" s="97"/>
    </row>
    <row r="38" spans="1:21" ht="15" customHeight="1">
      <c r="A38" s="96"/>
      <c r="B38" s="50"/>
      <c r="C38" s="191" t="s">
        <v>19</v>
      </c>
      <c r="D38" s="50"/>
      <c r="E38" s="50"/>
      <c r="F38" s="50"/>
      <c r="G38" s="50"/>
      <c r="H38" s="50"/>
      <c r="I38" s="50"/>
      <c r="J38" s="50"/>
      <c r="K38" s="50"/>
      <c r="L38" s="50"/>
      <c r="M38" s="50"/>
      <c r="N38" s="50"/>
      <c r="O38" s="50"/>
      <c r="P38" s="50"/>
      <c r="Q38" s="50"/>
      <c r="R38" s="50"/>
      <c r="S38" s="50"/>
      <c r="T38" s="50"/>
      <c r="U38" s="97"/>
    </row>
    <row r="39" spans="1:21" ht="15" customHeight="1">
      <c r="A39" s="96"/>
      <c r="B39" s="50"/>
      <c r="C39" s="50"/>
      <c r="D39" s="50"/>
      <c r="E39" s="50"/>
      <c r="F39" s="50"/>
      <c r="G39" s="50"/>
      <c r="H39" s="50"/>
      <c r="I39" s="50"/>
      <c r="J39" s="50"/>
      <c r="K39" s="50"/>
      <c r="L39" s="50"/>
      <c r="M39" s="50"/>
      <c r="N39" s="50"/>
      <c r="O39" s="50"/>
      <c r="P39" s="50"/>
      <c r="Q39" s="50"/>
      <c r="R39" s="50"/>
      <c r="S39" s="50"/>
      <c r="T39" s="50"/>
      <c r="U39" s="97"/>
    </row>
    <row r="40" spans="1:21" ht="15" customHeight="1">
      <c r="A40" s="96"/>
      <c r="B40" s="50"/>
      <c r="C40" s="50"/>
      <c r="D40" s="50"/>
      <c r="E40" s="50"/>
      <c r="F40" s="50"/>
      <c r="G40" s="50"/>
      <c r="H40" s="50"/>
      <c r="I40" s="50"/>
      <c r="J40" s="50"/>
      <c r="K40" s="50"/>
      <c r="L40" s="50"/>
      <c r="M40" s="50"/>
      <c r="N40" s="50"/>
      <c r="O40" s="50"/>
      <c r="P40" s="50"/>
      <c r="Q40" s="50"/>
      <c r="R40" s="50"/>
      <c r="S40" s="50"/>
      <c r="T40" s="50"/>
      <c r="U40" s="97"/>
    </row>
    <row r="41" spans="1:21" ht="15" customHeight="1" thickBot="1">
      <c r="A41" s="99"/>
      <c r="B41" s="100"/>
      <c r="C41" s="100"/>
      <c r="D41" s="100"/>
      <c r="E41" s="100"/>
      <c r="F41" s="100"/>
      <c r="G41" s="100"/>
      <c r="H41" s="100"/>
      <c r="I41" s="100"/>
      <c r="J41" s="100"/>
      <c r="K41" s="100"/>
      <c r="L41" s="100"/>
      <c r="M41" s="100"/>
      <c r="N41" s="100"/>
      <c r="O41" s="100"/>
      <c r="P41" s="100"/>
      <c r="Q41" s="100"/>
      <c r="R41" s="100"/>
      <c r="S41" s="100"/>
      <c r="T41" s="100"/>
      <c r="U41" s="101"/>
    </row>
  </sheetData>
  <sheetProtection/>
  <mergeCells count="1">
    <mergeCell ref="C2:Q2"/>
  </mergeCells>
  <printOptions/>
  <pageMargins left="0.75" right="0.75" top="1" bottom="1" header="0.5" footer="0.5"/>
  <pageSetup fitToHeight="1" fitToWidth="1" horizontalDpi="200" verticalDpi="200" orientation="landscape" paperSize="9" scale="65" r:id="rId1"/>
  <headerFooter alignWithMargins="0">
    <oddHeader>&amp;R&amp;"Arial,Bold"DOLENNI DEFNYDDIOL</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Welsh Assembly Government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brainh</dc:creator>
  <cp:keywords/>
  <dc:description/>
  <cp:lastModifiedBy>Holbrook, David (EPS - Digital and Strategic Comms)</cp:lastModifiedBy>
  <cp:lastPrinted>2015-03-12T08:54:45Z</cp:lastPrinted>
  <dcterms:created xsi:type="dcterms:W3CDTF">2012-03-08T16:16:50Z</dcterms:created>
  <dcterms:modified xsi:type="dcterms:W3CDTF">2020-09-22T13:31:52Z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A31444003</vt:lpwstr>
  </property>
  <property fmtid="{D5CDD505-2E9C-101B-9397-08002B2CF9AE}" pid="4" name="Objective-Title">
    <vt:lpwstr>Business Case Guidance - Annex 08 - Options appraisal template - blank WELSH</vt:lpwstr>
  </property>
  <property fmtid="{D5CDD505-2E9C-101B-9397-08002B2CF9AE}" pid="5" name="Objective-Comment">
    <vt:lpwstr/>
  </property>
  <property fmtid="{D5CDD505-2E9C-101B-9397-08002B2CF9AE}" pid="6" name="Objective-CreationStamp">
    <vt:filetime>2020-09-16T13:22:58Z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2020-09-16T13:22:58Z</vt:filetime>
  </property>
  <property fmtid="{D5CDD505-2E9C-101B-9397-08002B2CF9AE}" pid="10" name="Objective-ModificationStamp">
    <vt:filetime>2020-09-16T13:23:28Z</vt:filetime>
  </property>
  <property fmtid="{D5CDD505-2E9C-101B-9397-08002B2CF9AE}" pid="11" name="Objective-Owner">
    <vt:lpwstr>De Benedictis, Rachel (EPS - EBPG)</vt:lpwstr>
  </property>
  <property fmtid="{D5CDD505-2E9C-101B-9397-08002B2CF9AE}" pid="12" name="Objective-Path">
    <vt:lpwstr>Objective Global Folder:Business File Plan:Education &amp; Public Services (EPS):Education &amp; Public Services (EPS) - Education - Education, Business Planning &amp; Governance:1 - Save:Capital Funding Branch:Business Cases &amp; Process - Band B:A4 Business Case Guidance - Review of templates &amp; guidance:EPS - 21st Century Schools - Updating &amp; Streamlining Business Case Guidance - 2019-2021  :3. 21CS Business Case Annexes - 2020:</vt:lpwstr>
  </property>
  <property fmtid="{D5CDD505-2E9C-101B-9397-08002B2CF9AE}" pid="13" name="Objective-Parent">
    <vt:lpwstr>3. 21CS Business Case Annexes - 2020</vt:lpwstr>
  </property>
  <property fmtid="{D5CDD505-2E9C-101B-9397-08002B2CF9AE}" pid="14" name="Objective-State">
    <vt:lpwstr>Published</vt:lpwstr>
  </property>
  <property fmtid="{D5CDD505-2E9C-101B-9397-08002B2CF9AE}" pid="15" name="Objective-Version">
    <vt:lpwstr>1.0</vt:lpwstr>
  </property>
  <property fmtid="{D5CDD505-2E9C-101B-9397-08002B2CF9AE}" pid="16" name="Objective-VersionNumber">
    <vt:r8>1</vt:r8>
  </property>
  <property fmtid="{D5CDD505-2E9C-101B-9397-08002B2CF9AE}" pid="17" name="Objective-VersionComment">
    <vt:lpwstr>Copied from document A21673472.5</vt:lpwstr>
  </property>
  <property fmtid="{D5CDD505-2E9C-101B-9397-08002B2CF9AE}" pid="18" name="Objective-FileNumber">
    <vt:lpwstr/>
  </property>
  <property fmtid="{D5CDD505-2E9C-101B-9397-08002B2CF9AE}" pid="19" name="Objective-Classification">
    <vt:lpwstr>[Inherited - Official]</vt:lpwstr>
  </property>
  <property fmtid="{D5CDD505-2E9C-101B-9397-08002B2CF9AE}" pid="20" name="Objective-Caveats">
    <vt:lpwstr/>
  </property>
  <property fmtid="{D5CDD505-2E9C-101B-9397-08002B2CF9AE}" pid="21" name="Objective-Language [system]">
    <vt:lpwstr>English (eng)</vt:lpwstr>
  </property>
  <property fmtid="{D5CDD505-2E9C-101B-9397-08002B2CF9AE}" pid="22" name="Objective-Date Acquired [system]">
    <vt:filetime>2018-03-07T23:00:00Z</vt:filetime>
  </property>
  <property fmtid="{D5CDD505-2E9C-101B-9397-08002B2CF9AE}" pid="23" name="Objective-What to Keep [system]">
    <vt:lpwstr>No</vt:lpwstr>
  </property>
  <property fmtid="{D5CDD505-2E9C-101B-9397-08002B2CF9AE}" pid="24" name="Objective-Official Translation [system]">
    <vt:lpwstr/>
  </property>
  <property fmtid="{D5CDD505-2E9C-101B-9397-08002B2CF9AE}" pid="25" name="Objective-Connect Creator [system]">
    <vt:lpwstr/>
  </property>
  <property fmtid="{D5CDD505-2E9C-101B-9397-08002B2CF9AE}" pid="26" name="Objective-Language">
    <vt:lpwstr>English (eng)</vt:lpwstr>
  </property>
  <property fmtid="{D5CDD505-2E9C-101B-9397-08002B2CF9AE}" pid="27" name="Objective-Date Acquired">
    <vt:filetime>2018-03-07T23:00:00Z</vt:filetime>
  </property>
  <property fmtid="{D5CDD505-2E9C-101B-9397-08002B2CF9AE}" pid="28" name="Objective-What to Keep">
    <vt:lpwstr>No</vt:lpwstr>
  </property>
  <property fmtid="{D5CDD505-2E9C-101B-9397-08002B2CF9AE}" pid="29" name="Objective-Official Translation">
    <vt:lpwstr/>
  </property>
  <property fmtid="{D5CDD505-2E9C-101B-9397-08002B2CF9AE}" pid="30" name="Objective-Connect Creator">
    <vt:lpwstr/>
  </property>
</Properties>
</file>